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2 v1.1.0\"/>
    </mc:Choice>
  </mc:AlternateContent>
  <xr:revisionPtr revIDLastSave="0" documentId="13_ncr:1_{49DD0E96-8177-4659-8F92-DBCE256A2889}" xr6:coauthVersionLast="47" xr6:coauthVersionMax="47" xr10:uidLastSave="{00000000-0000-0000-0000-000000000000}"/>
  <bookViews>
    <workbookView xWindow="28680" yWindow="-120" windowWidth="29040" windowHeight="17640" activeTab="5" xr2:uid="{B2D3AFB0-43FA-4C5C-B477-648DB989BB6D}"/>
  </bookViews>
  <sheets>
    <sheet name="Tabelle 8" sheetId="1" r:id="rId1"/>
    <sheet name="Tabelle 8.1" sheetId="2" r:id="rId2"/>
    <sheet name="Tabelle 8.2" sheetId="3" r:id="rId3"/>
    <sheet name="Tabelle 8.3" sheetId="4" r:id="rId4"/>
    <sheet name="Tabelle 8.4" sheetId="5" r:id="rId5"/>
    <sheet name="Tabelle 8.5" sheetId="6" r:id="rId6"/>
  </sheets>
  <externalReferences>
    <externalReference r:id="rId7"/>
  </externalReferences>
  <definedNames>
    <definedName name="_xlnm.Print_Area" localSheetId="0">'Tabelle 8'!$A$1:$AA$47</definedName>
    <definedName name="_xlnm.Print_Area" localSheetId="1">'Tabelle 8.1'!$A$1:$T$47</definedName>
    <definedName name="_xlnm.Print_Area" localSheetId="2">'Tabelle 8.2'!$A$1:$AA$45</definedName>
    <definedName name="_xlnm.Print_Area" localSheetId="3">'Tabelle 8.3'!$A$1:$AA$45</definedName>
    <definedName name="_xlnm.Print_Area" localSheetId="4">'Tabelle 8.4'!$A$1:$AA$45</definedName>
    <definedName name="_xlnm.Print_Area" localSheetId="5">'Tabelle 8.5'!$A$1:$AA$45</definedName>
    <definedName name="qms_rang_sortiert">#REF!</definedName>
    <definedName name="qms_sortie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2" i="6" l="1"/>
  <c r="A42" i="6"/>
  <c r="N40" i="6"/>
  <c r="A40" i="6"/>
  <c r="N1" i="6"/>
  <c r="A1" i="6"/>
  <c r="N42" i="5"/>
  <c r="A42" i="5"/>
  <c r="N40" i="5"/>
  <c r="A40" i="5"/>
  <c r="N1" i="5"/>
  <c r="A1" i="5"/>
  <c r="N42" i="4"/>
  <c r="A42" i="4"/>
  <c r="N40" i="4"/>
  <c r="A40" i="4"/>
  <c r="N1" i="4"/>
  <c r="A1" i="4"/>
  <c r="N42" i="3"/>
  <c r="A42" i="3"/>
  <c r="N40" i="3"/>
  <c r="A40" i="3"/>
  <c r="N1" i="3"/>
  <c r="A1" i="3"/>
  <c r="A44" i="2"/>
  <c r="A41" i="2"/>
  <c r="A1" i="2"/>
  <c r="N44" i="1"/>
  <c r="A44" i="1"/>
  <c r="N40" i="1"/>
  <c r="A40" i="1"/>
  <c r="N1" i="1"/>
  <c r="A1" i="1"/>
</calcChain>
</file>

<file path=xl/sharedStrings.xml><?xml version="1.0" encoding="utf-8"?>
<sst xmlns="http://schemas.openxmlformats.org/spreadsheetml/2006/main" count="569" uniqueCount="54">
  <si>
    <t>Land</t>
  </si>
  <si>
    <t>Insgesamt</t>
  </si>
  <si>
    <t>davon (Programmbereiche)</t>
  </si>
  <si>
    <t>Politik -
Gesellschaft -
Umwelt</t>
  </si>
  <si>
    <t>Kultur -
Gestalten</t>
  </si>
  <si>
    <t>Gesundheit</t>
  </si>
  <si>
    <t>Sprachen</t>
  </si>
  <si>
    <t>Qualifikationen für das Arbeitsleben - IT - Organisation/Management</t>
  </si>
  <si>
    <t>Schulabschlüsse - Studienzugang und -begleitung</t>
  </si>
  <si>
    <t>Grundbildung</t>
  </si>
  <si>
    <t>Kurse</t>
  </si>
  <si>
    <t>Unterrichts- stunden</t>
  </si>
  <si>
    <t>Bele- gungen</t>
  </si>
  <si>
    <t>BW</t>
  </si>
  <si>
    <t>BY</t>
  </si>
  <si>
    <t>BE</t>
  </si>
  <si>
    <t>BB</t>
  </si>
  <si>
    <t>HB</t>
  </si>
  <si>
    <t>HH</t>
  </si>
  <si>
    <t>-</t>
  </si>
  <si>
    <t>HE</t>
  </si>
  <si>
    <t>MV</t>
  </si>
  <si>
    <t>NI</t>
  </si>
  <si>
    <t>NW</t>
  </si>
  <si>
    <t>RP</t>
  </si>
  <si>
    <t>SL</t>
  </si>
  <si>
    <t>7.357ª</t>
  </si>
  <si>
    <t>231.227ª</t>
  </si>
  <si>
    <t>72.924ª</t>
  </si>
  <si>
    <t>SN</t>
  </si>
  <si>
    <t>ST</t>
  </si>
  <si>
    <t>SH</t>
  </si>
  <si>
    <t>TH</t>
  </si>
  <si>
    <t>DEU</t>
  </si>
  <si>
    <t xml:space="preserve">ª Im Saarland machten Angebote, die im Rahmen des Aktionsprogramms „Aufholen nach Corona“ der Bundesregierung durchgeführt wurden, einen erheblichen Anteil der gemeldeten Kurse, </t>
  </si>
  <si>
    <t xml:space="preserve">  Unterrichtsstunden und Belegungen aus. </t>
  </si>
  <si>
    <r>
      <rPr>
        <sz val="8"/>
        <rFont val="Arial"/>
        <family val="2"/>
      </rPr>
      <t>Bitte verwenden Sie zur Zitation die DOI der Online-Publikation:</t>
    </r>
    <r>
      <rPr>
        <u/>
        <sz val="8"/>
        <color indexed="12"/>
        <rFont val="Arial"/>
        <family val="2"/>
      </rPr>
      <t xml:space="preserve"> https://doi.org/10.3278/9783763977116.</t>
    </r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</si>
  <si>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</si>
  <si>
    <r>
      <t xml:space="preserve">darunter </t>
    </r>
    <r>
      <rPr>
        <b/>
        <vertAlign val="superscript"/>
        <sz val="9"/>
        <rFont val="Arial"/>
        <family val="2"/>
      </rPr>
      <t>a</t>
    </r>
  </si>
  <si>
    <t>Auftrags- und Vertragsmaßnahmen</t>
  </si>
  <si>
    <t>berufsbezogene Kurse</t>
  </si>
  <si>
    <t>Kurse mit digitalen Lernangeboten</t>
  </si>
  <si>
    <t>abschlussbezogene Kurse</t>
  </si>
  <si>
    <t>darunter reine Online-Kurse</t>
  </si>
  <si>
    <t>Unterrichts-stunden</t>
  </si>
  <si>
    <t>Belegungen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</si>
  <si>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Anmerkung: Für einen Kurs können mehrere dieser Merkmale gleichzeitig zutreffen.</t>
    </r>
  </si>
  <si>
    <r>
      <rPr>
        <sz val="8"/>
        <rFont val="Arial"/>
        <family val="2"/>
      </rPr>
      <t xml:space="preserve">Bitte verwenden Sie zur Zitation die DOI der Online-Publikation: </t>
    </r>
    <r>
      <rPr>
        <u/>
        <sz val="8"/>
        <color indexed="12"/>
        <rFont val="Arial"/>
        <family val="2"/>
      </rPr>
      <t>https://doi.org/10.3278/9783763977116.</t>
    </r>
  </si>
  <si>
    <t>Auftrags- und Vertragsmaßnahmen insgesamt</t>
  </si>
  <si>
    <t>Schulabschlüsse - Studienzugang und 
-begleitung</t>
  </si>
  <si>
    <t>Unter- richts- stunden</t>
  </si>
  <si>
    <t>Berufsbezogene Kurse insgesamt</t>
  </si>
  <si>
    <t>Kurse mit digitalen Lerninhalten insgesamt</t>
  </si>
  <si>
    <t>Abschlussbezogene Kurse insgesamt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</si>
</sst>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  <font>
      <sz val="36"/>
      <color rgb="FFFF0000"/>
      <name val="Arial"/>
      <family val="2"/>
    </font>
    <font>
      <b/>
      <vertAlign val="superscript"/>
      <sz val="9"/>
      <name val="Arial"/>
      <family val="2"/>
    </font>
    <font>
      <vertAlign val="superscript"/>
      <sz val="8"/>
      <name val="Arial"/>
      <family val="2"/>
    </font>
    <font>
      <sz val="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" fillId="0" borderId="0"/>
  </cellStyleXfs>
  <cellXfs count="123">
    <xf numFmtId="0" fontId="0" fillId="0" borderId="0" xfId="0"/>
    <xf numFmtId="0" fontId="2" fillId="2" borderId="0" xfId="2" applyFont="1" applyFill="1" applyAlignment="1">
      <alignment horizontal="left" vertical="top" wrapText="1"/>
    </xf>
    <xf numFmtId="0" fontId="2" fillId="0" borderId="0" xfId="2" applyFont="1" applyAlignment="1">
      <alignment horizontal="left" vertical="top" wrapText="1"/>
    </xf>
    <xf numFmtId="0" fontId="2" fillId="0" borderId="0" xfId="2" applyFont="1" applyAlignment="1">
      <alignment horizontal="left" vertical="top"/>
    </xf>
    <xf numFmtId="0" fontId="2" fillId="2" borderId="0" xfId="2" applyFont="1" applyFill="1" applyAlignment="1">
      <alignment horizontal="left" vertical="top"/>
    </xf>
    <xf numFmtId="0" fontId="3" fillId="3" borderId="11" xfId="2" applyFont="1" applyFill="1" applyBorder="1" applyAlignment="1">
      <alignment horizontal="center" vertical="top" wrapText="1"/>
    </xf>
    <xf numFmtId="0" fontId="3" fillId="3" borderId="12" xfId="2" applyFont="1" applyFill="1" applyBorder="1" applyAlignment="1">
      <alignment horizontal="center" vertical="top" wrapText="1"/>
    </xf>
    <xf numFmtId="0" fontId="3" fillId="3" borderId="14" xfId="2" applyFont="1" applyFill="1" applyBorder="1" applyAlignment="1">
      <alignment horizontal="center" vertical="top" wrapText="1"/>
    </xf>
    <xf numFmtId="0" fontId="3" fillId="3" borderId="15" xfId="2" applyFont="1" applyFill="1" applyBorder="1" applyAlignment="1">
      <alignment horizontal="center" vertical="top" wrapText="1"/>
    </xf>
    <xf numFmtId="0" fontId="3" fillId="2" borderId="0" xfId="2" applyFont="1" applyFill="1" applyAlignment="1">
      <alignment horizontal="left" vertical="top"/>
    </xf>
    <xf numFmtId="0" fontId="3" fillId="0" borderId="0" xfId="2" applyFont="1" applyAlignment="1">
      <alignment horizontal="left" vertical="top"/>
    </xf>
    <xf numFmtId="0" fontId="5" fillId="3" borderId="13" xfId="2" applyFont="1" applyFill="1" applyBorder="1" applyAlignment="1">
      <alignment horizontal="center" vertical="top" wrapText="1"/>
    </xf>
    <xf numFmtId="0" fontId="5" fillId="3" borderId="17" xfId="2" applyFont="1" applyFill="1" applyBorder="1" applyAlignment="1">
      <alignment horizontal="center" vertical="top" wrapText="1"/>
    </xf>
    <xf numFmtId="0" fontId="5" fillId="3" borderId="21" xfId="2" applyFont="1" applyFill="1" applyBorder="1" applyAlignment="1">
      <alignment horizontal="center" vertical="top" wrapText="1"/>
    </xf>
    <xf numFmtId="0" fontId="1" fillId="2" borderId="0" xfId="2" applyFill="1"/>
    <xf numFmtId="0" fontId="1" fillId="0" borderId="0" xfId="2"/>
    <xf numFmtId="3" fontId="5" fillId="0" borderId="0" xfId="2" applyNumberFormat="1" applyFont="1" applyAlignment="1">
      <alignment horizontal="right" vertical="center" wrapText="1"/>
    </xf>
    <xf numFmtId="3" fontId="5" fillId="0" borderId="23" xfId="2" applyNumberFormat="1" applyFont="1" applyBorder="1" applyAlignment="1">
      <alignment horizontal="right" vertical="center" wrapText="1"/>
    </xf>
    <xf numFmtId="3" fontId="5" fillId="0" borderId="25" xfId="2" applyNumberFormat="1" applyFont="1" applyBorder="1" applyAlignment="1">
      <alignment horizontal="right" vertical="center" wrapText="1"/>
    </xf>
    <xf numFmtId="3" fontId="5" fillId="0" borderId="26" xfId="2" applyNumberFormat="1" applyFont="1" applyBorder="1" applyAlignment="1">
      <alignment horizontal="right" vertical="center" wrapText="1"/>
    </xf>
    <xf numFmtId="3" fontId="1" fillId="2" borderId="0" xfId="2" applyNumberFormat="1" applyFill="1"/>
    <xf numFmtId="3" fontId="1" fillId="0" borderId="0" xfId="2" applyNumberFormat="1"/>
    <xf numFmtId="9" fontId="6" fillId="0" borderId="28" xfId="2" applyNumberFormat="1" applyFont="1" applyBorder="1" applyAlignment="1">
      <alignment horizontal="right" vertical="top" wrapText="1"/>
    </xf>
    <xf numFmtId="9" fontId="6" fillId="0" borderId="29" xfId="2" applyNumberFormat="1" applyFont="1" applyBorder="1" applyAlignment="1">
      <alignment horizontal="right" vertical="top" wrapText="1"/>
    </xf>
    <xf numFmtId="164" fontId="6" fillId="0" borderId="28" xfId="2" applyNumberFormat="1" applyFont="1" applyBorder="1" applyAlignment="1">
      <alignment horizontal="right" vertical="top" wrapText="1"/>
    </xf>
    <xf numFmtId="164" fontId="6" fillId="0" borderId="29" xfId="2" applyNumberFormat="1" applyFont="1" applyBorder="1" applyAlignment="1">
      <alignment horizontal="right" vertical="top" wrapText="1"/>
    </xf>
    <xf numFmtId="164" fontId="6" fillId="0" borderId="30" xfId="2" applyNumberFormat="1" applyFont="1" applyBorder="1" applyAlignment="1">
      <alignment horizontal="right" vertical="top" wrapText="1"/>
    </xf>
    <xf numFmtId="164" fontId="6" fillId="0" borderId="32" xfId="2" applyNumberFormat="1" applyFont="1" applyBorder="1" applyAlignment="1">
      <alignment horizontal="right" vertical="top" wrapText="1"/>
    </xf>
    <xf numFmtId="3" fontId="7" fillId="2" borderId="0" xfId="2" applyNumberFormat="1" applyFont="1" applyFill="1" applyAlignment="1">
      <alignment horizontal="right"/>
    </xf>
    <xf numFmtId="3" fontId="7" fillId="0" borderId="0" xfId="2" applyNumberFormat="1" applyFont="1" applyAlignment="1">
      <alignment horizontal="right"/>
    </xf>
    <xf numFmtId="3" fontId="8" fillId="0" borderId="0" xfId="2" applyNumberFormat="1" applyFont="1"/>
    <xf numFmtId="3" fontId="5" fillId="0" borderId="34" xfId="2" applyNumberFormat="1" applyFont="1" applyBorder="1" applyAlignment="1">
      <alignment horizontal="right" vertical="center" wrapText="1"/>
    </xf>
    <xf numFmtId="3" fontId="5" fillId="0" borderId="35" xfId="2" applyNumberFormat="1" applyFont="1" applyBorder="1" applyAlignment="1">
      <alignment horizontal="right" vertical="center" wrapText="1"/>
    </xf>
    <xf numFmtId="3" fontId="5" fillId="0" borderId="36" xfId="2" applyNumberFormat="1" applyFont="1" applyBorder="1" applyAlignment="1">
      <alignment horizontal="right" vertical="center" wrapText="1"/>
    </xf>
    <xf numFmtId="3" fontId="5" fillId="0" borderId="38" xfId="2" applyNumberFormat="1" applyFont="1" applyBorder="1" applyAlignment="1">
      <alignment horizontal="right" vertical="center" wrapText="1"/>
    </xf>
    <xf numFmtId="9" fontId="6" fillId="0" borderId="11" xfId="2" applyNumberFormat="1" applyFont="1" applyBorder="1" applyAlignment="1">
      <alignment horizontal="right" vertical="top" wrapText="1"/>
    </xf>
    <xf numFmtId="9" fontId="6" fillId="0" borderId="12" xfId="2" applyNumberFormat="1" applyFont="1" applyBorder="1" applyAlignment="1">
      <alignment horizontal="right" vertical="top" wrapText="1"/>
    </xf>
    <xf numFmtId="164" fontId="6" fillId="0" borderId="11" xfId="2" applyNumberFormat="1" applyFont="1" applyBorder="1" applyAlignment="1">
      <alignment horizontal="right" vertical="top" wrapText="1"/>
    </xf>
    <xf numFmtId="164" fontId="6" fillId="0" borderId="12" xfId="2" applyNumberFormat="1" applyFont="1" applyBorder="1" applyAlignment="1">
      <alignment horizontal="right" vertical="top" wrapText="1"/>
    </xf>
    <xf numFmtId="164" fontId="6" fillId="0" borderId="39" xfId="2" applyNumberFormat="1" applyFont="1" applyBorder="1" applyAlignment="1">
      <alignment horizontal="right" vertical="top" wrapText="1"/>
    </xf>
    <xf numFmtId="164" fontId="6" fillId="0" borderId="40" xfId="2" applyNumberFormat="1" applyFont="1" applyBorder="1" applyAlignment="1">
      <alignment horizontal="right" vertical="top" wrapText="1"/>
    </xf>
    <xf numFmtId="164" fontId="6" fillId="0" borderId="0" xfId="2" applyNumberFormat="1" applyFont="1" applyAlignment="1">
      <alignment horizontal="right" vertical="top" wrapText="1"/>
    </xf>
    <xf numFmtId="164" fontId="6" fillId="0" borderId="41" xfId="2" applyNumberFormat="1" applyFont="1" applyBorder="1" applyAlignment="1">
      <alignment horizontal="right" vertical="top" wrapText="1"/>
    </xf>
    <xf numFmtId="3" fontId="9" fillId="0" borderId="0" xfId="2" applyNumberFormat="1" applyFont="1" applyAlignment="1">
      <alignment horizontal="right" vertical="center" wrapText="1"/>
    </xf>
    <xf numFmtId="3" fontId="9" fillId="0" borderId="25" xfId="2" applyNumberFormat="1" applyFont="1" applyBorder="1" applyAlignment="1">
      <alignment horizontal="right" vertical="center" wrapText="1"/>
    </xf>
    <xf numFmtId="3" fontId="9" fillId="0" borderId="43" xfId="2" applyNumberFormat="1" applyFont="1" applyBorder="1" applyAlignment="1">
      <alignment horizontal="right" vertical="center" wrapText="1"/>
    </xf>
    <xf numFmtId="3" fontId="9" fillId="0" borderId="44" xfId="2" applyNumberFormat="1" applyFont="1" applyBorder="1" applyAlignment="1">
      <alignment horizontal="right" vertical="center" wrapText="1"/>
    </xf>
    <xf numFmtId="3" fontId="9" fillId="0" borderId="23" xfId="2" applyNumberFormat="1" applyFont="1" applyBorder="1" applyAlignment="1">
      <alignment horizontal="right" vertical="center" wrapText="1"/>
    </xf>
    <xf numFmtId="3" fontId="9" fillId="0" borderId="26" xfId="2" applyNumberFormat="1" applyFont="1" applyBorder="1" applyAlignment="1">
      <alignment horizontal="right" vertical="center" wrapText="1"/>
    </xf>
    <xf numFmtId="3" fontId="8" fillId="2" borderId="0" xfId="2" applyNumberFormat="1" applyFont="1" applyFill="1"/>
    <xf numFmtId="9" fontId="6" fillId="0" borderId="46" xfId="2" applyNumberFormat="1" applyFont="1" applyBorder="1" applyAlignment="1">
      <alignment horizontal="right" vertical="top" wrapText="1"/>
    </xf>
    <xf numFmtId="9" fontId="6" fillId="0" borderId="1" xfId="2" applyNumberFormat="1" applyFont="1" applyBorder="1" applyAlignment="1">
      <alignment horizontal="right" vertical="top" wrapText="1"/>
    </xf>
    <xf numFmtId="164" fontId="6" fillId="0" borderId="46" xfId="2" applyNumberFormat="1" applyFont="1" applyBorder="1" applyAlignment="1">
      <alignment horizontal="right" vertical="top" wrapText="1"/>
    </xf>
    <xf numFmtId="164" fontId="6" fillId="0" borderId="1" xfId="2" applyNumberFormat="1" applyFont="1" applyBorder="1" applyAlignment="1">
      <alignment horizontal="right" vertical="top" wrapText="1"/>
    </xf>
    <xf numFmtId="164" fontId="6" fillId="0" borderId="47" xfId="2" applyNumberFormat="1" applyFont="1" applyBorder="1" applyAlignment="1">
      <alignment horizontal="right" vertical="top" wrapText="1"/>
    </xf>
    <xf numFmtId="164" fontId="6" fillId="0" borderId="49" xfId="2" applyNumberFormat="1" applyFont="1" applyBorder="1" applyAlignment="1">
      <alignment horizontal="right" vertical="top" wrapText="1"/>
    </xf>
    <xf numFmtId="0" fontId="7" fillId="2" borderId="0" xfId="2" applyFont="1" applyFill="1" applyAlignment="1">
      <alignment horizontal="right"/>
    </xf>
    <xf numFmtId="0" fontId="7" fillId="0" borderId="0" xfId="2" applyFont="1" applyAlignment="1">
      <alignment horizontal="right"/>
    </xf>
    <xf numFmtId="0" fontId="5" fillId="2" borderId="0" xfId="2" applyFont="1" applyFill="1" applyAlignment="1">
      <alignment horizontal="left" vertical="top" wrapText="1"/>
    </xf>
    <xf numFmtId="0" fontId="1" fillId="2" borderId="0" xfId="2" applyFill="1" applyAlignment="1">
      <alignment wrapText="1"/>
    </xf>
    <xf numFmtId="0" fontId="5" fillId="2" borderId="0" xfId="2" applyFont="1" applyFill="1"/>
    <xf numFmtId="0" fontId="5" fillId="2" borderId="0" xfId="2" applyFont="1" applyFill="1" applyAlignment="1">
      <alignment horizontal="left"/>
    </xf>
    <xf numFmtId="0" fontId="10" fillId="2" borderId="0" xfId="2" applyFont="1" applyFill="1" applyAlignment="1">
      <alignment horizontal="left"/>
    </xf>
    <xf numFmtId="0" fontId="12" fillId="2" borderId="0" xfId="1" applyFont="1" applyFill="1"/>
    <xf numFmtId="0" fontId="14" fillId="0" borderId="0" xfId="2" applyFont="1"/>
    <xf numFmtId="0" fontId="3" fillId="3" borderId="39" xfId="2" applyFont="1" applyFill="1" applyBorder="1" applyAlignment="1">
      <alignment horizontal="center" vertical="top" wrapText="1"/>
    </xf>
    <xf numFmtId="0" fontId="3" fillId="3" borderId="41" xfId="2" applyFont="1" applyFill="1" applyBorder="1" applyAlignment="1">
      <alignment horizontal="center" vertical="top" wrapText="1"/>
    </xf>
    <xf numFmtId="0" fontId="5" fillId="3" borderId="11" xfId="2" applyFont="1" applyFill="1" applyBorder="1" applyAlignment="1">
      <alignment horizontal="center" vertical="top" wrapText="1"/>
    </xf>
    <xf numFmtId="0" fontId="5" fillId="3" borderId="20" xfId="2" applyFont="1" applyFill="1" applyBorder="1" applyAlignment="1">
      <alignment horizontal="center" vertical="top" wrapText="1"/>
    </xf>
    <xf numFmtId="0" fontId="5" fillId="3" borderId="12" xfId="2" applyFont="1" applyFill="1" applyBorder="1" applyAlignment="1">
      <alignment horizontal="center" vertical="top" wrapText="1"/>
    </xf>
    <xf numFmtId="0" fontId="5" fillId="3" borderId="52" xfId="2" applyFont="1" applyFill="1" applyBorder="1" applyAlignment="1">
      <alignment horizontal="center" vertical="top" wrapText="1"/>
    </xf>
    <xf numFmtId="3" fontId="5" fillId="0" borderId="43" xfId="2" applyNumberFormat="1" applyFont="1" applyBorder="1" applyAlignment="1">
      <alignment horizontal="right" vertical="center" wrapText="1"/>
    </xf>
    <xf numFmtId="3" fontId="5" fillId="0" borderId="44" xfId="2" applyNumberFormat="1" applyFont="1" applyBorder="1" applyAlignment="1">
      <alignment horizontal="right" vertical="center" wrapText="1"/>
    </xf>
    <xf numFmtId="3" fontId="5" fillId="0" borderId="40" xfId="2" applyNumberFormat="1" applyFont="1" applyBorder="1" applyAlignment="1">
      <alignment horizontal="right" vertical="center" wrapText="1"/>
    </xf>
    <xf numFmtId="3" fontId="9" fillId="0" borderId="53" xfId="2" applyNumberFormat="1" applyFont="1" applyBorder="1" applyAlignment="1">
      <alignment horizontal="right" vertical="center" wrapText="1"/>
    </xf>
    <xf numFmtId="3" fontId="5" fillId="2" borderId="0" xfId="2" applyNumberFormat="1" applyFont="1" applyFill="1"/>
    <xf numFmtId="0" fontId="12" fillId="0" borderId="0" xfId="1" applyFont="1"/>
    <xf numFmtId="0" fontId="17" fillId="0" borderId="0" xfId="2" applyFont="1"/>
    <xf numFmtId="0" fontId="17" fillId="2" borderId="0" xfId="2" applyFont="1" applyFill="1"/>
    <xf numFmtId="0" fontId="5" fillId="3" borderId="14" xfId="2" applyFont="1" applyFill="1" applyBorder="1" applyAlignment="1">
      <alignment horizontal="center" vertical="top" wrapText="1"/>
    </xf>
    <xf numFmtId="3" fontId="3" fillId="0" borderId="33" xfId="2" applyNumberFormat="1" applyFont="1" applyBorder="1" applyAlignment="1">
      <alignment horizontal="left" vertical="center" wrapText="1"/>
    </xf>
    <xf numFmtId="3" fontId="3" fillId="0" borderId="19" xfId="2" applyNumberFormat="1" applyFont="1" applyBorder="1" applyAlignment="1">
      <alignment horizontal="left" vertical="center" wrapText="1"/>
    </xf>
    <xf numFmtId="3" fontId="3" fillId="0" borderId="37" xfId="2" applyNumberFormat="1" applyFont="1" applyBorder="1" applyAlignment="1">
      <alignment horizontal="left" vertical="center" wrapText="1"/>
    </xf>
    <xf numFmtId="3" fontId="3" fillId="0" borderId="20" xfId="2" applyNumberFormat="1" applyFont="1" applyBorder="1" applyAlignment="1">
      <alignment horizontal="left" vertical="center" wrapText="1"/>
    </xf>
    <xf numFmtId="3" fontId="3" fillId="0" borderId="42" xfId="2" applyNumberFormat="1" applyFont="1" applyBorder="1" applyAlignment="1">
      <alignment horizontal="left" vertical="center" wrapText="1"/>
    </xf>
    <xf numFmtId="3" fontId="3" fillId="0" borderId="45" xfId="2" applyNumberFormat="1" applyFont="1" applyBorder="1" applyAlignment="1">
      <alignment horizontal="left" vertical="center" wrapText="1"/>
    </xf>
    <xf numFmtId="3" fontId="3" fillId="0" borderId="16" xfId="2" applyNumberFormat="1" applyFont="1" applyBorder="1" applyAlignment="1">
      <alignment horizontal="left" vertical="center" wrapText="1"/>
    </xf>
    <xf numFmtId="3" fontId="3" fillId="0" borderId="48" xfId="2" applyNumberFormat="1" applyFont="1" applyBorder="1" applyAlignment="1">
      <alignment horizontal="left" vertical="center" wrapText="1"/>
    </xf>
    <xf numFmtId="0" fontId="5" fillId="2" borderId="0" xfId="2" applyFont="1" applyFill="1" applyAlignment="1">
      <alignment horizontal="left"/>
    </xf>
    <xf numFmtId="3" fontId="3" fillId="0" borderId="27" xfId="2" applyNumberFormat="1" applyFont="1" applyBorder="1" applyAlignment="1">
      <alignment horizontal="left" vertical="center" wrapText="1"/>
    </xf>
    <xf numFmtId="3" fontId="3" fillId="0" borderId="31" xfId="2" applyNumberFormat="1" applyFont="1" applyBorder="1" applyAlignment="1">
      <alignment horizontal="left" vertical="center" wrapText="1"/>
    </xf>
    <xf numFmtId="0" fontId="3" fillId="3" borderId="17" xfId="2" applyFont="1" applyFill="1" applyBorder="1" applyAlignment="1">
      <alignment horizontal="center" vertical="top" wrapText="1"/>
    </xf>
    <xf numFmtId="0" fontId="3" fillId="3" borderId="13" xfId="2" applyFont="1" applyFill="1" applyBorder="1" applyAlignment="1">
      <alignment horizontal="center" vertical="top" wrapText="1"/>
    </xf>
    <xf numFmtId="0" fontId="3" fillId="3" borderId="14" xfId="2" applyFont="1" applyFill="1" applyBorder="1" applyAlignment="1">
      <alignment horizontal="center" vertical="top" wrapText="1"/>
    </xf>
    <xf numFmtId="0" fontId="3" fillId="3" borderId="18" xfId="2" applyFont="1" applyFill="1" applyBorder="1" applyAlignment="1">
      <alignment horizontal="center" vertical="top" wrapText="1"/>
    </xf>
    <xf numFmtId="0" fontId="4" fillId="0" borderId="0" xfId="2" applyFont="1" applyAlignment="1">
      <alignment horizontal="left" vertical="top" wrapText="1"/>
    </xf>
    <xf numFmtId="3" fontId="3" fillId="0" borderId="22" xfId="2" applyNumberFormat="1" applyFont="1" applyBorder="1" applyAlignment="1">
      <alignment horizontal="left" vertical="center" wrapText="1"/>
    </xf>
    <xf numFmtId="3" fontId="3" fillId="0" borderId="24" xfId="2" applyNumberFormat="1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top" wrapText="1"/>
    </xf>
    <xf numFmtId="0" fontId="3" fillId="3" borderId="2" xfId="2" applyFont="1" applyFill="1" applyBorder="1" applyAlignment="1">
      <alignment horizontal="left" vertical="center"/>
    </xf>
    <xf numFmtId="0" fontId="3" fillId="3" borderId="10" xfId="2" applyFont="1" applyFill="1" applyBorder="1" applyAlignment="1">
      <alignment horizontal="left" vertical="center"/>
    </xf>
    <xf numFmtId="0" fontId="3" fillId="3" borderId="19" xfId="2" applyFont="1" applyFill="1" applyBorder="1" applyAlignment="1">
      <alignment horizontal="left" vertical="center"/>
    </xf>
    <xf numFmtId="0" fontId="3" fillId="3" borderId="3" xfId="2" applyFont="1" applyFill="1" applyBorder="1" applyAlignment="1">
      <alignment horizontal="center" vertical="top" wrapText="1"/>
    </xf>
    <xf numFmtId="0" fontId="3" fillId="3" borderId="4" xfId="2" applyFont="1" applyFill="1" applyBorder="1" applyAlignment="1">
      <alignment horizontal="center" vertical="top" wrapText="1"/>
    </xf>
    <xf numFmtId="0" fontId="3" fillId="3" borderId="11" xfId="2" applyFont="1" applyFill="1" applyBorder="1" applyAlignment="1">
      <alignment horizontal="center" vertical="top" wrapText="1"/>
    </xf>
    <xf numFmtId="0" fontId="3" fillId="3" borderId="12" xfId="2" applyFont="1" applyFill="1" applyBorder="1" applyAlignment="1">
      <alignment horizontal="center" vertical="top" wrapText="1"/>
    </xf>
    <xf numFmtId="0" fontId="3" fillId="3" borderId="5" xfId="2" applyFont="1" applyFill="1" applyBorder="1" applyAlignment="1">
      <alignment horizontal="center" vertical="top" wrapText="1"/>
    </xf>
    <xf numFmtId="0" fontId="3" fillId="3" borderId="6" xfId="2" applyFont="1" applyFill="1" applyBorder="1" applyAlignment="1">
      <alignment horizontal="center" vertical="top" wrapText="1"/>
    </xf>
    <xf numFmtId="0" fontId="3" fillId="3" borderId="7" xfId="2" applyFont="1" applyFill="1" applyBorder="1" applyAlignment="1">
      <alignment horizontal="center" vertical="top" wrapText="1"/>
    </xf>
    <xf numFmtId="0" fontId="3" fillId="3" borderId="8" xfId="2" applyFont="1" applyFill="1" applyBorder="1" applyAlignment="1">
      <alignment horizontal="left" vertical="center"/>
    </xf>
    <xf numFmtId="0" fontId="3" fillId="3" borderId="16" xfId="2" applyFont="1" applyFill="1" applyBorder="1" applyAlignment="1">
      <alignment horizontal="left" vertical="center"/>
    </xf>
    <xf numFmtId="0" fontId="3" fillId="3" borderId="20" xfId="2" applyFont="1" applyFill="1" applyBorder="1" applyAlignment="1">
      <alignment horizontal="left" vertical="center"/>
    </xf>
    <xf numFmtId="0" fontId="3" fillId="3" borderId="9" xfId="2" applyFont="1" applyFill="1" applyBorder="1" applyAlignment="1">
      <alignment horizontal="center" vertical="top" wrapText="1"/>
    </xf>
    <xf numFmtId="0" fontId="3" fillId="3" borderId="15" xfId="2" applyFont="1" applyFill="1" applyBorder="1" applyAlignment="1">
      <alignment horizontal="center" vertical="top" wrapText="1"/>
    </xf>
    <xf numFmtId="0" fontId="3" fillId="3" borderId="50" xfId="2" applyFont="1" applyFill="1" applyBorder="1" applyAlignment="1">
      <alignment horizontal="center" vertical="top" wrapText="1"/>
    </xf>
    <xf numFmtId="0" fontId="3" fillId="3" borderId="39" xfId="2" applyFont="1" applyFill="1" applyBorder="1" applyAlignment="1">
      <alignment horizontal="center" vertical="top" wrapText="1"/>
    </xf>
    <xf numFmtId="0" fontId="3" fillId="3" borderId="51" xfId="2" applyFont="1" applyFill="1" applyBorder="1" applyAlignment="1">
      <alignment horizontal="center" vertical="top" wrapText="1"/>
    </xf>
    <xf numFmtId="0" fontId="3" fillId="3" borderId="43" xfId="2" applyFont="1" applyFill="1" applyBorder="1" applyAlignment="1">
      <alignment horizontal="center" vertical="top" wrapText="1"/>
    </xf>
    <xf numFmtId="0" fontId="3" fillId="3" borderId="44" xfId="2" applyFont="1" applyFill="1" applyBorder="1" applyAlignment="1">
      <alignment horizontal="center" vertical="top" wrapText="1"/>
    </xf>
    <xf numFmtId="0" fontId="3" fillId="3" borderId="23" xfId="2" applyFont="1" applyFill="1" applyBorder="1" applyAlignment="1">
      <alignment horizontal="center" vertical="top" wrapText="1"/>
    </xf>
    <xf numFmtId="3" fontId="3" fillId="0" borderId="54" xfId="2" applyNumberFormat="1" applyFont="1" applyBorder="1" applyAlignment="1">
      <alignment horizontal="left" vertical="center" wrapText="1"/>
    </xf>
    <xf numFmtId="0" fontId="1" fillId="3" borderId="16" xfId="2" applyFill="1" applyBorder="1" applyAlignment="1">
      <alignment horizontal="left" vertical="center"/>
    </xf>
    <xf numFmtId="0" fontId="1" fillId="3" borderId="20" xfId="2" applyFill="1" applyBorder="1" applyAlignment="1">
      <alignment horizontal="left" vertical="center"/>
    </xf>
  </cellXfs>
  <cellStyles count="3">
    <cellStyle name="Link" xfId="1" builtinId="8"/>
    <cellStyle name="Standard" xfId="0" builtinId="0"/>
    <cellStyle name="Standard 3" xfId="2" xr:uid="{1F141CBB-100A-4F5A-831F-6E9FE85852CA}"/>
  </cellStyles>
  <dxfs count="136"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Online\Jahresband_BJ2022_Version1.1.0_ohne%20Gafiken.xlsx" TargetMode="External"/><Relationship Id="rId1" Type="http://schemas.openxmlformats.org/officeDocument/2006/relationships/externalLinkPath" Target="/StatistikVHS/AKTUELL/Monitoring%20und%20Planung%20VHS%20nach%20BJen/Planung_Doku_BJ2022/Jahresband/Tabellen/Online/Jahresband_BJ2022_Version1.1.0_ohne%20Gafik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0 Geschlecht (Spinnengraf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Siehe Bericht: Ortmanns, V., Huntemann, H., Lux, T. &amp; Bachem, A. (2024): Volkshochschul-Statistik – 61. Folge, Berichtsjahr 2022 (Version 1.1.0).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reativecommons.org/licenses/by-sa/4.0/deed.d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creativecommons.org/licenses/by-sa/4.0/deed.d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vmlDrawing" Target="../drawings/vmlDrawing3.v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creativecommons.org/licenses/by-sa/4.0/deed.de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vmlDrawing" Target="../drawings/vmlDrawing4.v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creativecommons.org/licenses/by-sa/4.0/deed.de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vmlDrawing" Target="../drawings/vmlDrawing5.v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s://creativecommons.org/licenses/by-sa/4.0/de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CCF56-3B31-4E80-AF64-BD5925FF70B8}">
  <dimension ref="A1:AF51"/>
  <sheetViews>
    <sheetView view="pageBreakPreview" zoomScaleNormal="100" zoomScaleSheetLayoutView="100" workbookViewId="0">
      <selection activeCell="D51" sqref="D51"/>
    </sheetView>
  </sheetViews>
  <sheetFormatPr baseColWidth="10" defaultRowHeight="12.75" x14ac:dyDescent="0.2"/>
  <cols>
    <col min="1" max="1" width="12.375" style="15" customWidth="1"/>
    <col min="2" max="26" width="8.5" style="15" customWidth="1"/>
    <col min="27" max="27" width="2.375" style="14" customWidth="1"/>
    <col min="28" max="28" width="7.625" style="15" customWidth="1"/>
    <col min="29" max="29" width="7" style="15" customWidth="1"/>
    <col min="30" max="16384" width="11" style="15"/>
  </cols>
  <sheetData>
    <row r="1" spans="1:32" s="3" customFormat="1" ht="39.950000000000003" customHeight="1" thickBot="1" x14ac:dyDescent="0.25">
      <c r="A1" s="98" t="str">
        <f>"Tabelle 8: Kurse, Unterrichtsstunden und Belegungen nach Ländern und Programmbereichen " &amp;[1]Hilfswerte!B1&amp; " insgesamt"</f>
        <v>Tabelle 8: Kurse, Unterrichtsstunden und Belegungen nach Ländern und Programmbereichen 2022 insgesamt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 t="str">
        <f>"noch Tabelle 8: Kurse, Unterrichtsstunden und  Belegungen nach Ländern und Programmbereichen " &amp;[1]Hilfswerte!B1&amp; " insgesamt"</f>
        <v>noch Tabelle 8: Kurse, Unterrichtsstunden und  Belegungen nach Ländern und Programmbereichen 2022 insgesamt</v>
      </c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1"/>
      <c r="AB1" s="2"/>
      <c r="AC1" s="2"/>
    </row>
    <row r="2" spans="1:32" s="3" customFormat="1" ht="18" customHeight="1" x14ac:dyDescent="0.2">
      <c r="A2" s="99" t="s">
        <v>0</v>
      </c>
      <c r="B2" s="102" t="s">
        <v>1</v>
      </c>
      <c r="C2" s="103"/>
      <c r="D2" s="103"/>
      <c r="E2" s="106" t="s">
        <v>2</v>
      </c>
      <c r="F2" s="107"/>
      <c r="G2" s="107"/>
      <c r="H2" s="107"/>
      <c r="I2" s="107"/>
      <c r="J2" s="107"/>
      <c r="K2" s="107"/>
      <c r="L2" s="107"/>
      <c r="M2" s="108"/>
      <c r="N2" s="109" t="s">
        <v>0</v>
      </c>
      <c r="O2" s="102" t="s">
        <v>2</v>
      </c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12"/>
      <c r="AA2" s="4"/>
    </row>
    <row r="3" spans="1:32" s="10" customFormat="1" ht="41.25" customHeight="1" x14ac:dyDescent="0.2">
      <c r="A3" s="100"/>
      <c r="B3" s="104"/>
      <c r="C3" s="105"/>
      <c r="D3" s="105"/>
      <c r="E3" s="92" t="s">
        <v>3</v>
      </c>
      <c r="F3" s="93"/>
      <c r="G3" s="113"/>
      <c r="H3" s="92" t="s">
        <v>4</v>
      </c>
      <c r="I3" s="93"/>
      <c r="J3" s="113"/>
      <c r="K3" s="92" t="s">
        <v>5</v>
      </c>
      <c r="L3" s="93"/>
      <c r="M3" s="113"/>
      <c r="N3" s="110"/>
      <c r="O3" s="91" t="s">
        <v>6</v>
      </c>
      <c r="P3" s="91"/>
      <c r="Q3" s="91"/>
      <c r="R3" s="91" t="s">
        <v>7</v>
      </c>
      <c r="S3" s="91"/>
      <c r="T3" s="91"/>
      <c r="U3" s="91" t="s">
        <v>8</v>
      </c>
      <c r="V3" s="91"/>
      <c r="W3" s="92"/>
      <c r="X3" s="92" t="s">
        <v>9</v>
      </c>
      <c r="Y3" s="93"/>
      <c r="Z3" s="94"/>
      <c r="AA3" s="9"/>
      <c r="AB3" s="95"/>
      <c r="AC3" s="95"/>
      <c r="AD3" s="95"/>
      <c r="AE3" s="95"/>
      <c r="AF3" s="95"/>
    </row>
    <row r="4" spans="1:32" ht="22.5" x14ac:dyDescent="0.2">
      <c r="A4" s="101"/>
      <c r="B4" s="11" t="s">
        <v>10</v>
      </c>
      <c r="C4" s="11" t="s">
        <v>11</v>
      </c>
      <c r="D4" s="11" t="s">
        <v>12</v>
      </c>
      <c r="E4" s="11" t="s">
        <v>10</v>
      </c>
      <c r="F4" s="11" t="s">
        <v>11</v>
      </c>
      <c r="G4" s="12" t="s">
        <v>12</v>
      </c>
      <c r="H4" s="11" t="s">
        <v>10</v>
      </c>
      <c r="I4" s="11" t="s">
        <v>11</v>
      </c>
      <c r="J4" s="12" t="s">
        <v>12</v>
      </c>
      <c r="K4" s="11" t="s">
        <v>10</v>
      </c>
      <c r="L4" s="11" t="s">
        <v>11</v>
      </c>
      <c r="M4" s="12" t="s">
        <v>12</v>
      </c>
      <c r="N4" s="111"/>
      <c r="O4" s="11" t="s">
        <v>10</v>
      </c>
      <c r="P4" s="11" t="s">
        <v>11</v>
      </c>
      <c r="Q4" s="12" t="s">
        <v>12</v>
      </c>
      <c r="R4" s="11" t="s">
        <v>10</v>
      </c>
      <c r="S4" s="11" t="s">
        <v>11</v>
      </c>
      <c r="T4" s="12" t="s">
        <v>12</v>
      </c>
      <c r="U4" s="11" t="s">
        <v>10</v>
      </c>
      <c r="V4" s="11" t="s">
        <v>11</v>
      </c>
      <c r="W4" s="11" t="s">
        <v>12</v>
      </c>
      <c r="X4" s="11" t="s">
        <v>10</v>
      </c>
      <c r="Y4" s="11" t="s">
        <v>11</v>
      </c>
      <c r="Z4" s="13" t="s">
        <v>12</v>
      </c>
      <c r="AB4" s="95"/>
      <c r="AC4" s="95"/>
      <c r="AD4" s="95"/>
      <c r="AE4" s="95"/>
      <c r="AF4" s="95"/>
    </row>
    <row r="5" spans="1:32" s="21" customFormat="1" ht="12.75" customHeight="1" x14ac:dyDescent="0.2">
      <c r="A5" s="96" t="s">
        <v>13</v>
      </c>
      <c r="B5" s="16">
        <v>92771</v>
      </c>
      <c r="C5" s="16">
        <v>2444225</v>
      </c>
      <c r="D5" s="17">
        <v>886621</v>
      </c>
      <c r="E5" s="16">
        <v>6062</v>
      </c>
      <c r="F5" s="16">
        <v>70977</v>
      </c>
      <c r="G5" s="17">
        <v>74981</v>
      </c>
      <c r="H5" s="16">
        <v>14603</v>
      </c>
      <c r="I5" s="16">
        <v>216164</v>
      </c>
      <c r="J5" s="17">
        <v>130829</v>
      </c>
      <c r="K5" s="16">
        <v>34771</v>
      </c>
      <c r="L5" s="16">
        <v>471730</v>
      </c>
      <c r="M5" s="17">
        <v>337511</v>
      </c>
      <c r="N5" s="97" t="s">
        <v>13</v>
      </c>
      <c r="O5" s="16">
        <v>28001</v>
      </c>
      <c r="P5" s="16">
        <v>1372275</v>
      </c>
      <c r="Q5" s="18">
        <v>276578</v>
      </c>
      <c r="R5" s="16">
        <v>6249</v>
      </c>
      <c r="S5" s="16">
        <v>104741</v>
      </c>
      <c r="T5" s="18">
        <v>40259</v>
      </c>
      <c r="U5" s="16">
        <v>2482</v>
      </c>
      <c r="V5" s="16">
        <v>179690</v>
      </c>
      <c r="W5" s="18">
        <v>21898</v>
      </c>
      <c r="X5" s="16">
        <v>603</v>
      </c>
      <c r="Y5" s="16">
        <v>28648</v>
      </c>
      <c r="Z5" s="19">
        <v>4565</v>
      </c>
      <c r="AA5" s="20"/>
      <c r="AB5" s="95"/>
      <c r="AC5" s="95"/>
      <c r="AD5" s="95"/>
      <c r="AE5" s="95"/>
      <c r="AF5" s="95"/>
    </row>
    <row r="6" spans="1:32" s="21" customFormat="1" ht="12.75" customHeight="1" x14ac:dyDescent="0.2">
      <c r="A6" s="89"/>
      <c r="B6" s="22">
        <v>1</v>
      </c>
      <c r="C6" s="23">
        <v>1</v>
      </c>
      <c r="D6" s="23">
        <v>1</v>
      </c>
      <c r="E6" s="24">
        <v>6.5339999999999995E-2</v>
      </c>
      <c r="F6" s="25">
        <v>2.904E-2</v>
      </c>
      <c r="G6" s="26">
        <v>8.4570000000000006E-2</v>
      </c>
      <c r="H6" s="24">
        <v>0.15740999999999999</v>
      </c>
      <c r="I6" s="25">
        <v>8.8440000000000005E-2</v>
      </c>
      <c r="J6" s="26">
        <v>0.14756</v>
      </c>
      <c r="K6" s="24">
        <v>0.37480000000000002</v>
      </c>
      <c r="L6" s="25">
        <v>0.193</v>
      </c>
      <c r="M6" s="26">
        <v>0.38067000000000001</v>
      </c>
      <c r="N6" s="90"/>
      <c r="O6" s="24">
        <v>0.30182999999999999</v>
      </c>
      <c r="P6" s="25">
        <v>0.56144000000000005</v>
      </c>
      <c r="Q6" s="25">
        <v>0.31195000000000001</v>
      </c>
      <c r="R6" s="24">
        <v>6.7360000000000003E-2</v>
      </c>
      <c r="S6" s="25">
        <v>4.2849999999999999E-2</v>
      </c>
      <c r="T6" s="26">
        <v>4.5409999999999999E-2</v>
      </c>
      <c r="U6" s="24">
        <v>2.6749999999999999E-2</v>
      </c>
      <c r="V6" s="25">
        <v>7.3520000000000002E-2</v>
      </c>
      <c r="W6" s="26">
        <v>2.47E-2</v>
      </c>
      <c r="X6" s="24">
        <v>6.4999999999999997E-3</v>
      </c>
      <c r="Y6" s="25">
        <v>1.172E-2</v>
      </c>
      <c r="Z6" s="27">
        <v>5.1500000000000001E-3</v>
      </c>
      <c r="AA6" s="20"/>
      <c r="AB6" s="95"/>
      <c r="AC6" s="95"/>
      <c r="AD6" s="95"/>
      <c r="AE6" s="95"/>
      <c r="AF6" s="95"/>
    </row>
    <row r="7" spans="1:32" s="21" customFormat="1" ht="12.75" customHeight="1" x14ac:dyDescent="0.2">
      <c r="A7" s="89" t="s">
        <v>14</v>
      </c>
      <c r="B7" s="16">
        <v>99338</v>
      </c>
      <c r="C7" s="16">
        <v>2331134</v>
      </c>
      <c r="D7" s="18">
        <v>947989</v>
      </c>
      <c r="E7" s="16">
        <v>6777</v>
      </c>
      <c r="F7" s="16">
        <v>67026</v>
      </c>
      <c r="G7" s="18">
        <v>97430</v>
      </c>
      <c r="H7" s="16">
        <v>17894</v>
      </c>
      <c r="I7" s="16">
        <v>257274</v>
      </c>
      <c r="J7" s="18">
        <v>151438</v>
      </c>
      <c r="K7" s="16">
        <v>40730</v>
      </c>
      <c r="L7" s="16">
        <v>554632</v>
      </c>
      <c r="M7" s="18">
        <v>407051</v>
      </c>
      <c r="N7" s="90" t="s">
        <v>14</v>
      </c>
      <c r="O7" s="16">
        <v>27881</v>
      </c>
      <c r="P7" s="16">
        <v>1202054</v>
      </c>
      <c r="Q7" s="18">
        <v>250916</v>
      </c>
      <c r="R7" s="16">
        <v>4477</v>
      </c>
      <c r="S7" s="16">
        <v>111782</v>
      </c>
      <c r="T7" s="18">
        <v>26429</v>
      </c>
      <c r="U7" s="16">
        <v>870</v>
      </c>
      <c r="V7" s="16">
        <v>75810</v>
      </c>
      <c r="W7" s="18">
        <v>6679</v>
      </c>
      <c r="X7" s="16">
        <v>709</v>
      </c>
      <c r="Y7" s="16">
        <v>62556</v>
      </c>
      <c r="Z7" s="19">
        <v>8046</v>
      </c>
      <c r="AA7" s="20"/>
      <c r="AB7" s="95"/>
      <c r="AC7" s="95"/>
      <c r="AD7" s="95"/>
      <c r="AE7" s="95"/>
      <c r="AF7" s="95"/>
    </row>
    <row r="8" spans="1:32" s="29" customFormat="1" ht="12.75" customHeight="1" x14ac:dyDescent="0.2">
      <c r="A8" s="89"/>
      <c r="B8" s="22">
        <v>1</v>
      </c>
      <c r="C8" s="23">
        <v>1</v>
      </c>
      <c r="D8" s="23">
        <v>1</v>
      </c>
      <c r="E8" s="24">
        <v>6.8220000000000003E-2</v>
      </c>
      <c r="F8" s="25">
        <v>2.8750000000000001E-2</v>
      </c>
      <c r="G8" s="26">
        <v>0.10278</v>
      </c>
      <c r="H8" s="24">
        <v>0.18013000000000001</v>
      </c>
      <c r="I8" s="25">
        <v>0.11036</v>
      </c>
      <c r="J8" s="26">
        <v>0.15975</v>
      </c>
      <c r="K8" s="24">
        <v>0.41000999999999999</v>
      </c>
      <c r="L8" s="25">
        <v>0.23791999999999999</v>
      </c>
      <c r="M8" s="26">
        <v>0.42937999999999998</v>
      </c>
      <c r="N8" s="90"/>
      <c r="O8" s="24">
        <v>0.28066999999999998</v>
      </c>
      <c r="P8" s="25">
        <v>0.51565000000000005</v>
      </c>
      <c r="Q8" s="25">
        <v>0.26468000000000003</v>
      </c>
      <c r="R8" s="24">
        <v>4.5069999999999999E-2</v>
      </c>
      <c r="S8" s="25">
        <v>4.795E-2</v>
      </c>
      <c r="T8" s="26">
        <v>2.7879999999999999E-2</v>
      </c>
      <c r="U8" s="24">
        <v>8.7600000000000004E-3</v>
      </c>
      <c r="V8" s="25">
        <v>3.252E-2</v>
      </c>
      <c r="W8" s="26">
        <v>7.0499999999999998E-3</v>
      </c>
      <c r="X8" s="24">
        <v>7.1399999999999996E-3</v>
      </c>
      <c r="Y8" s="25">
        <v>2.6839999999999999E-2</v>
      </c>
      <c r="Z8" s="27">
        <v>8.4899999999999993E-3</v>
      </c>
      <c r="AA8" s="28"/>
      <c r="AB8" s="95"/>
      <c r="AC8" s="95"/>
      <c r="AD8" s="95"/>
      <c r="AE8" s="95"/>
      <c r="AF8" s="95"/>
    </row>
    <row r="9" spans="1:32" s="21" customFormat="1" ht="12.75" customHeight="1" x14ac:dyDescent="0.2">
      <c r="A9" s="89" t="s">
        <v>15</v>
      </c>
      <c r="B9" s="16">
        <v>20369</v>
      </c>
      <c r="C9" s="16">
        <v>799375</v>
      </c>
      <c r="D9" s="18">
        <v>176161</v>
      </c>
      <c r="E9" s="16">
        <v>970</v>
      </c>
      <c r="F9" s="16">
        <v>14129</v>
      </c>
      <c r="G9" s="18">
        <v>12583</v>
      </c>
      <c r="H9" s="16">
        <v>3617</v>
      </c>
      <c r="I9" s="16">
        <v>78074</v>
      </c>
      <c r="J9" s="18">
        <v>26427</v>
      </c>
      <c r="K9" s="16">
        <v>3805</v>
      </c>
      <c r="L9" s="16">
        <v>60683</v>
      </c>
      <c r="M9" s="18">
        <v>29888</v>
      </c>
      <c r="N9" s="90" t="s">
        <v>15</v>
      </c>
      <c r="O9" s="16">
        <v>10267</v>
      </c>
      <c r="P9" s="16">
        <v>580802</v>
      </c>
      <c r="Q9" s="18">
        <v>96035</v>
      </c>
      <c r="R9" s="16">
        <v>1269</v>
      </c>
      <c r="S9" s="16">
        <v>35742</v>
      </c>
      <c r="T9" s="18">
        <v>7814</v>
      </c>
      <c r="U9" s="16">
        <v>87</v>
      </c>
      <c r="V9" s="16">
        <v>10615</v>
      </c>
      <c r="W9" s="18">
        <v>1075</v>
      </c>
      <c r="X9" s="16">
        <v>354</v>
      </c>
      <c r="Y9" s="16">
        <v>19330</v>
      </c>
      <c r="Z9" s="19">
        <v>2339</v>
      </c>
      <c r="AA9" s="20"/>
      <c r="AB9" s="95"/>
      <c r="AC9" s="95"/>
      <c r="AD9" s="95"/>
      <c r="AE9" s="95"/>
      <c r="AF9" s="95"/>
    </row>
    <row r="10" spans="1:32" s="29" customFormat="1" ht="12.75" customHeight="1" x14ac:dyDescent="0.2">
      <c r="A10" s="89"/>
      <c r="B10" s="22">
        <v>1</v>
      </c>
      <c r="C10" s="23">
        <v>1</v>
      </c>
      <c r="D10" s="23">
        <v>1</v>
      </c>
      <c r="E10" s="24">
        <v>4.7620000000000003E-2</v>
      </c>
      <c r="F10" s="25">
        <v>1.7680000000000001E-2</v>
      </c>
      <c r="G10" s="26">
        <v>7.1429999999999993E-2</v>
      </c>
      <c r="H10" s="24">
        <v>0.17757000000000001</v>
      </c>
      <c r="I10" s="25">
        <v>9.7670000000000007E-2</v>
      </c>
      <c r="J10" s="26">
        <v>0.15001999999999999</v>
      </c>
      <c r="K10" s="24">
        <v>0.18679999999999999</v>
      </c>
      <c r="L10" s="25">
        <v>7.5910000000000005E-2</v>
      </c>
      <c r="M10" s="26">
        <v>0.16966000000000001</v>
      </c>
      <c r="N10" s="90"/>
      <c r="O10" s="24">
        <v>0.50405</v>
      </c>
      <c r="P10" s="25">
        <v>0.72657000000000005</v>
      </c>
      <c r="Q10" s="25">
        <v>0.54515000000000002</v>
      </c>
      <c r="R10" s="24">
        <v>6.2300000000000001E-2</v>
      </c>
      <c r="S10" s="25">
        <v>4.471E-2</v>
      </c>
      <c r="T10" s="26">
        <v>4.4359999999999997E-2</v>
      </c>
      <c r="U10" s="24">
        <v>4.2700000000000004E-3</v>
      </c>
      <c r="V10" s="25">
        <v>1.328E-2</v>
      </c>
      <c r="W10" s="26">
        <v>6.1000000000000004E-3</v>
      </c>
      <c r="X10" s="24">
        <v>1.738E-2</v>
      </c>
      <c r="Y10" s="25">
        <v>2.418E-2</v>
      </c>
      <c r="Z10" s="27">
        <v>1.328E-2</v>
      </c>
      <c r="AA10" s="28"/>
      <c r="AB10" s="95"/>
      <c r="AC10" s="95"/>
      <c r="AD10" s="95"/>
      <c r="AE10" s="95"/>
      <c r="AF10" s="95"/>
    </row>
    <row r="11" spans="1:32" s="21" customFormat="1" ht="12.75" customHeight="1" x14ac:dyDescent="0.2">
      <c r="A11" s="89" t="s">
        <v>16</v>
      </c>
      <c r="B11" s="16">
        <v>6414</v>
      </c>
      <c r="C11" s="16">
        <v>202267</v>
      </c>
      <c r="D11" s="18">
        <v>54989</v>
      </c>
      <c r="E11" s="16">
        <v>309</v>
      </c>
      <c r="F11" s="16">
        <v>2480</v>
      </c>
      <c r="G11" s="18">
        <v>2806</v>
      </c>
      <c r="H11" s="16">
        <v>1229</v>
      </c>
      <c r="I11" s="16">
        <v>21647</v>
      </c>
      <c r="J11" s="18">
        <v>9044</v>
      </c>
      <c r="K11" s="16">
        <v>1747</v>
      </c>
      <c r="L11" s="16">
        <v>28211</v>
      </c>
      <c r="M11" s="18">
        <v>16237</v>
      </c>
      <c r="N11" s="90" t="s">
        <v>16</v>
      </c>
      <c r="O11" s="16">
        <v>2349</v>
      </c>
      <c r="P11" s="16">
        <v>115981</v>
      </c>
      <c r="Q11" s="18">
        <v>21043</v>
      </c>
      <c r="R11" s="16">
        <v>583</v>
      </c>
      <c r="S11" s="16">
        <v>9156</v>
      </c>
      <c r="T11" s="18">
        <v>3853</v>
      </c>
      <c r="U11" s="16">
        <v>44</v>
      </c>
      <c r="V11" s="16">
        <v>16885</v>
      </c>
      <c r="W11" s="18">
        <v>525</v>
      </c>
      <c r="X11" s="16">
        <v>153</v>
      </c>
      <c r="Y11" s="16">
        <v>7907</v>
      </c>
      <c r="Z11" s="19">
        <v>1481</v>
      </c>
      <c r="AA11" s="20"/>
      <c r="AB11" s="95"/>
      <c r="AC11" s="95"/>
      <c r="AD11" s="95"/>
      <c r="AE11" s="95"/>
      <c r="AF11" s="95"/>
    </row>
    <row r="12" spans="1:32" s="29" customFormat="1" ht="12.75" customHeight="1" x14ac:dyDescent="0.2">
      <c r="A12" s="89"/>
      <c r="B12" s="22">
        <v>1</v>
      </c>
      <c r="C12" s="23">
        <v>1</v>
      </c>
      <c r="D12" s="23">
        <v>1</v>
      </c>
      <c r="E12" s="24">
        <v>4.8180000000000001E-2</v>
      </c>
      <c r="F12" s="25">
        <v>1.226E-2</v>
      </c>
      <c r="G12" s="26">
        <v>5.1029999999999999E-2</v>
      </c>
      <c r="H12" s="24">
        <v>0.19161</v>
      </c>
      <c r="I12" s="25">
        <v>0.10702</v>
      </c>
      <c r="J12" s="26">
        <v>0.16447000000000001</v>
      </c>
      <c r="K12" s="24">
        <v>0.27237</v>
      </c>
      <c r="L12" s="25">
        <v>0.13947000000000001</v>
      </c>
      <c r="M12" s="26">
        <v>0.29527999999999999</v>
      </c>
      <c r="N12" s="90"/>
      <c r="O12" s="24">
        <v>0.36623</v>
      </c>
      <c r="P12" s="25">
        <v>0.57340999999999998</v>
      </c>
      <c r="Q12" s="25">
        <v>0.38268000000000002</v>
      </c>
      <c r="R12" s="24">
        <v>9.0889999999999999E-2</v>
      </c>
      <c r="S12" s="25">
        <v>4.5269999999999998E-2</v>
      </c>
      <c r="T12" s="26">
        <v>7.0069999999999993E-2</v>
      </c>
      <c r="U12" s="24">
        <v>6.8599999999999998E-3</v>
      </c>
      <c r="V12" s="25">
        <v>8.3479999999999999E-2</v>
      </c>
      <c r="W12" s="26">
        <v>9.5499999999999995E-3</v>
      </c>
      <c r="X12" s="24">
        <v>2.385E-2</v>
      </c>
      <c r="Y12" s="25">
        <v>3.909E-2</v>
      </c>
      <c r="Z12" s="27">
        <v>2.6929999999999999E-2</v>
      </c>
      <c r="AA12" s="28"/>
    </row>
    <row r="13" spans="1:32" s="21" customFormat="1" ht="12.75" customHeight="1" x14ac:dyDescent="0.2">
      <c r="A13" s="89" t="s">
        <v>17</v>
      </c>
      <c r="B13" s="16">
        <v>2980</v>
      </c>
      <c r="C13" s="16">
        <v>130594</v>
      </c>
      <c r="D13" s="18">
        <v>30362</v>
      </c>
      <c r="E13" s="16">
        <v>383</v>
      </c>
      <c r="F13" s="16">
        <v>8452</v>
      </c>
      <c r="G13" s="18">
        <v>4701</v>
      </c>
      <c r="H13" s="16">
        <v>508</v>
      </c>
      <c r="I13" s="16">
        <v>11014</v>
      </c>
      <c r="J13" s="18">
        <v>4297</v>
      </c>
      <c r="K13" s="16">
        <v>567</v>
      </c>
      <c r="L13" s="16">
        <v>10400</v>
      </c>
      <c r="M13" s="18">
        <v>5337</v>
      </c>
      <c r="N13" s="90" t="s">
        <v>17</v>
      </c>
      <c r="O13" s="16">
        <v>1199</v>
      </c>
      <c r="P13" s="16">
        <v>89251</v>
      </c>
      <c r="Q13" s="18">
        <v>13489</v>
      </c>
      <c r="R13" s="16">
        <v>248</v>
      </c>
      <c r="S13" s="16">
        <v>5860</v>
      </c>
      <c r="T13" s="18">
        <v>1693</v>
      </c>
      <c r="U13" s="16">
        <v>9</v>
      </c>
      <c r="V13" s="16">
        <v>2014</v>
      </c>
      <c r="W13" s="18">
        <v>81</v>
      </c>
      <c r="X13" s="16">
        <v>66</v>
      </c>
      <c r="Y13" s="16">
        <v>3603</v>
      </c>
      <c r="Z13" s="19">
        <v>764</v>
      </c>
      <c r="AA13" s="20"/>
      <c r="AB13" s="30"/>
    </row>
    <row r="14" spans="1:32" s="29" customFormat="1" ht="12.75" customHeight="1" x14ac:dyDescent="0.2">
      <c r="A14" s="89"/>
      <c r="B14" s="22">
        <v>1</v>
      </c>
      <c r="C14" s="23">
        <v>1</v>
      </c>
      <c r="D14" s="23">
        <v>1</v>
      </c>
      <c r="E14" s="24">
        <v>0.12852</v>
      </c>
      <c r="F14" s="25">
        <v>6.472E-2</v>
      </c>
      <c r="G14" s="26">
        <v>0.15483</v>
      </c>
      <c r="H14" s="24">
        <v>0.17047000000000001</v>
      </c>
      <c r="I14" s="25">
        <v>8.4339999999999998E-2</v>
      </c>
      <c r="J14" s="26">
        <v>0.14152999999999999</v>
      </c>
      <c r="K14" s="24">
        <v>0.19026999999999999</v>
      </c>
      <c r="L14" s="25">
        <v>7.9640000000000002E-2</v>
      </c>
      <c r="M14" s="26">
        <v>0.17577999999999999</v>
      </c>
      <c r="N14" s="90"/>
      <c r="O14" s="24">
        <v>0.40234999999999999</v>
      </c>
      <c r="P14" s="25">
        <v>0.68342000000000003</v>
      </c>
      <c r="Q14" s="25">
        <v>0.44427</v>
      </c>
      <c r="R14" s="24">
        <v>8.3220000000000002E-2</v>
      </c>
      <c r="S14" s="25">
        <v>4.487E-2</v>
      </c>
      <c r="T14" s="26">
        <v>5.5759999999999997E-2</v>
      </c>
      <c r="U14" s="24">
        <v>3.0200000000000001E-3</v>
      </c>
      <c r="V14" s="25">
        <v>1.542E-2</v>
      </c>
      <c r="W14" s="26">
        <v>2.6700000000000001E-3</v>
      </c>
      <c r="X14" s="24">
        <v>2.215E-2</v>
      </c>
      <c r="Y14" s="25">
        <v>2.759E-2</v>
      </c>
      <c r="Z14" s="27">
        <v>2.5159999999999998E-2</v>
      </c>
      <c r="AA14" s="28"/>
      <c r="AB14" s="30"/>
    </row>
    <row r="15" spans="1:32" s="21" customFormat="1" ht="12" customHeight="1" x14ac:dyDescent="0.2">
      <c r="A15" s="89" t="s">
        <v>18</v>
      </c>
      <c r="B15" s="16">
        <v>8073</v>
      </c>
      <c r="C15" s="16">
        <v>209974</v>
      </c>
      <c r="D15" s="18">
        <v>82375</v>
      </c>
      <c r="E15" s="16">
        <v>558</v>
      </c>
      <c r="F15" s="16">
        <v>5911</v>
      </c>
      <c r="G15" s="18">
        <v>6451</v>
      </c>
      <c r="H15" s="16">
        <v>2220</v>
      </c>
      <c r="I15" s="16">
        <v>39265</v>
      </c>
      <c r="J15" s="18">
        <v>19850</v>
      </c>
      <c r="K15" s="16">
        <v>1335</v>
      </c>
      <c r="L15" s="16">
        <v>16261</v>
      </c>
      <c r="M15" s="18">
        <v>13222</v>
      </c>
      <c r="N15" s="90" t="s">
        <v>18</v>
      </c>
      <c r="O15" s="16">
        <v>3141</v>
      </c>
      <c r="P15" s="16">
        <v>124455</v>
      </c>
      <c r="Q15" s="18">
        <v>36513</v>
      </c>
      <c r="R15" s="16">
        <v>696</v>
      </c>
      <c r="S15" s="16">
        <v>10884</v>
      </c>
      <c r="T15" s="18">
        <v>5034</v>
      </c>
      <c r="U15" s="16">
        <v>0</v>
      </c>
      <c r="V15" s="16">
        <v>0</v>
      </c>
      <c r="W15" s="18">
        <v>0</v>
      </c>
      <c r="X15" s="16">
        <v>123</v>
      </c>
      <c r="Y15" s="16">
        <v>13198</v>
      </c>
      <c r="Z15" s="19">
        <v>1305</v>
      </c>
      <c r="AA15" s="20"/>
      <c r="AB15" s="30"/>
    </row>
    <row r="16" spans="1:32" s="29" customFormat="1" ht="12" customHeight="1" x14ac:dyDescent="0.2">
      <c r="A16" s="89"/>
      <c r="B16" s="22">
        <v>1</v>
      </c>
      <c r="C16" s="23">
        <v>1</v>
      </c>
      <c r="D16" s="23">
        <v>1</v>
      </c>
      <c r="E16" s="24">
        <v>6.9120000000000001E-2</v>
      </c>
      <c r="F16" s="25">
        <v>2.8150000000000001E-2</v>
      </c>
      <c r="G16" s="26">
        <v>7.8310000000000005E-2</v>
      </c>
      <c r="H16" s="24">
        <v>0.27499000000000001</v>
      </c>
      <c r="I16" s="25">
        <v>0.187</v>
      </c>
      <c r="J16" s="26">
        <v>0.24096999999999999</v>
      </c>
      <c r="K16" s="24">
        <v>0.16536999999999999</v>
      </c>
      <c r="L16" s="25">
        <v>7.7439999999999995E-2</v>
      </c>
      <c r="M16" s="26">
        <v>0.16051000000000001</v>
      </c>
      <c r="N16" s="90"/>
      <c r="O16" s="24">
        <v>0.38907000000000003</v>
      </c>
      <c r="P16" s="25">
        <v>0.59272000000000002</v>
      </c>
      <c r="Q16" s="25">
        <v>0.44324999999999998</v>
      </c>
      <c r="R16" s="24">
        <v>8.6209999999999995E-2</v>
      </c>
      <c r="S16" s="25">
        <v>5.1830000000000001E-2</v>
      </c>
      <c r="T16" s="26">
        <v>6.1109999999999998E-2</v>
      </c>
      <c r="U16" s="24" t="s">
        <v>19</v>
      </c>
      <c r="V16" s="25" t="s">
        <v>19</v>
      </c>
      <c r="W16" s="26" t="s">
        <v>19</v>
      </c>
      <c r="X16" s="24">
        <v>1.524E-2</v>
      </c>
      <c r="Y16" s="25">
        <v>6.2859999999999999E-2</v>
      </c>
      <c r="Z16" s="27">
        <v>1.584E-2</v>
      </c>
      <c r="AA16" s="28"/>
      <c r="AB16" s="30"/>
    </row>
    <row r="17" spans="1:27" s="21" customFormat="1" ht="12.75" customHeight="1" x14ac:dyDescent="0.2">
      <c r="A17" s="89" t="s">
        <v>20</v>
      </c>
      <c r="B17" s="16">
        <v>29637</v>
      </c>
      <c r="C17" s="16">
        <v>1027434</v>
      </c>
      <c r="D17" s="18">
        <v>273325</v>
      </c>
      <c r="E17" s="16">
        <v>2106</v>
      </c>
      <c r="F17" s="16">
        <v>23797</v>
      </c>
      <c r="G17" s="18">
        <v>23341</v>
      </c>
      <c r="H17" s="16">
        <v>4668</v>
      </c>
      <c r="I17" s="16">
        <v>77297</v>
      </c>
      <c r="J17" s="18">
        <v>32167</v>
      </c>
      <c r="K17" s="16">
        <v>8668</v>
      </c>
      <c r="L17" s="16">
        <v>134876</v>
      </c>
      <c r="M17" s="18">
        <v>83899</v>
      </c>
      <c r="N17" s="90" t="s">
        <v>20</v>
      </c>
      <c r="O17" s="16">
        <v>10882</v>
      </c>
      <c r="P17" s="16">
        <v>678794</v>
      </c>
      <c r="Q17" s="18">
        <v>110227</v>
      </c>
      <c r="R17" s="16">
        <v>2779</v>
      </c>
      <c r="S17" s="16">
        <v>51737</v>
      </c>
      <c r="T17" s="18">
        <v>19109</v>
      </c>
      <c r="U17" s="16">
        <v>68</v>
      </c>
      <c r="V17" s="16">
        <v>11874</v>
      </c>
      <c r="W17" s="18">
        <v>557</v>
      </c>
      <c r="X17" s="16">
        <v>466</v>
      </c>
      <c r="Y17" s="16">
        <v>49059</v>
      </c>
      <c r="Z17" s="19">
        <v>4025</v>
      </c>
      <c r="AA17" s="20"/>
    </row>
    <row r="18" spans="1:27" s="29" customFormat="1" ht="12.75" customHeight="1" x14ac:dyDescent="0.2">
      <c r="A18" s="89"/>
      <c r="B18" s="22">
        <v>1</v>
      </c>
      <c r="C18" s="23">
        <v>1</v>
      </c>
      <c r="D18" s="23">
        <v>1</v>
      </c>
      <c r="E18" s="24">
        <v>7.1059999999999998E-2</v>
      </c>
      <c r="F18" s="25">
        <v>2.316E-2</v>
      </c>
      <c r="G18" s="26">
        <v>8.5400000000000004E-2</v>
      </c>
      <c r="H18" s="24">
        <v>0.15751000000000001</v>
      </c>
      <c r="I18" s="25">
        <v>7.5230000000000005E-2</v>
      </c>
      <c r="J18" s="26">
        <v>0.11769</v>
      </c>
      <c r="K18" s="24">
        <v>0.29247000000000001</v>
      </c>
      <c r="L18" s="25">
        <v>0.13127</v>
      </c>
      <c r="M18" s="26">
        <v>0.30696000000000001</v>
      </c>
      <c r="N18" s="90"/>
      <c r="O18" s="24">
        <v>0.36718000000000001</v>
      </c>
      <c r="P18" s="25">
        <v>0.66066999999999998</v>
      </c>
      <c r="Q18" s="25">
        <v>0.40328000000000003</v>
      </c>
      <c r="R18" s="24">
        <v>9.3770000000000006E-2</v>
      </c>
      <c r="S18" s="25">
        <v>5.0360000000000002E-2</v>
      </c>
      <c r="T18" s="26">
        <v>6.991E-2</v>
      </c>
      <c r="U18" s="24">
        <v>2.2899999999999999E-3</v>
      </c>
      <c r="V18" s="25">
        <v>1.1560000000000001E-2</v>
      </c>
      <c r="W18" s="26">
        <v>2.0400000000000001E-3</v>
      </c>
      <c r="X18" s="24">
        <v>1.5720000000000001E-2</v>
      </c>
      <c r="Y18" s="25">
        <v>4.7750000000000001E-2</v>
      </c>
      <c r="Z18" s="27">
        <v>1.473E-2</v>
      </c>
      <c r="AA18" s="28"/>
    </row>
    <row r="19" spans="1:27" s="21" customFormat="1" ht="12.75" customHeight="1" x14ac:dyDescent="0.2">
      <c r="A19" s="89" t="s">
        <v>21</v>
      </c>
      <c r="B19" s="16">
        <v>2553</v>
      </c>
      <c r="C19" s="16">
        <v>96347</v>
      </c>
      <c r="D19" s="18">
        <v>26087</v>
      </c>
      <c r="E19" s="16">
        <v>164</v>
      </c>
      <c r="F19" s="16">
        <v>2815</v>
      </c>
      <c r="G19" s="18">
        <v>2212</v>
      </c>
      <c r="H19" s="16">
        <v>472</v>
      </c>
      <c r="I19" s="16">
        <v>9519</v>
      </c>
      <c r="J19" s="18">
        <v>4348</v>
      </c>
      <c r="K19" s="16">
        <v>773</v>
      </c>
      <c r="L19" s="16">
        <v>11942</v>
      </c>
      <c r="M19" s="18">
        <v>7698</v>
      </c>
      <c r="N19" s="90" t="s">
        <v>21</v>
      </c>
      <c r="O19" s="16">
        <v>757</v>
      </c>
      <c r="P19" s="16">
        <v>43090</v>
      </c>
      <c r="Q19" s="18">
        <v>8538</v>
      </c>
      <c r="R19" s="16">
        <v>205</v>
      </c>
      <c r="S19" s="16">
        <v>2865</v>
      </c>
      <c r="T19" s="18">
        <v>1529</v>
      </c>
      <c r="U19" s="16">
        <v>96</v>
      </c>
      <c r="V19" s="16">
        <v>24047</v>
      </c>
      <c r="W19" s="18">
        <v>1105</v>
      </c>
      <c r="X19" s="16">
        <v>86</v>
      </c>
      <c r="Y19" s="16">
        <v>2069</v>
      </c>
      <c r="Z19" s="19">
        <v>657</v>
      </c>
      <c r="AA19" s="20"/>
    </row>
    <row r="20" spans="1:27" s="29" customFormat="1" ht="12.75" customHeight="1" x14ac:dyDescent="0.2">
      <c r="A20" s="89"/>
      <c r="B20" s="22">
        <v>1</v>
      </c>
      <c r="C20" s="23">
        <v>1</v>
      </c>
      <c r="D20" s="23">
        <v>1</v>
      </c>
      <c r="E20" s="24">
        <v>6.4240000000000005E-2</v>
      </c>
      <c r="F20" s="25">
        <v>2.9219999999999999E-2</v>
      </c>
      <c r="G20" s="26">
        <v>8.4790000000000004E-2</v>
      </c>
      <c r="H20" s="24">
        <v>0.18487999999999999</v>
      </c>
      <c r="I20" s="25">
        <v>9.8799999999999999E-2</v>
      </c>
      <c r="J20" s="26">
        <v>0.16667000000000001</v>
      </c>
      <c r="K20" s="24">
        <v>0.30277999999999999</v>
      </c>
      <c r="L20" s="25">
        <v>0.12395</v>
      </c>
      <c r="M20" s="26">
        <v>0.29509000000000002</v>
      </c>
      <c r="N20" s="90"/>
      <c r="O20" s="24">
        <v>0.29651</v>
      </c>
      <c r="P20" s="25">
        <v>0.44724000000000003</v>
      </c>
      <c r="Q20" s="25">
        <v>0.32729000000000003</v>
      </c>
      <c r="R20" s="24">
        <v>8.0299999999999996E-2</v>
      </c>
      <c r="S20" s="25">
        <v>2.9739999999999999E-2</v>
      </c>
      <c r="T20" s="26">
        <v>5.8610000000000002E-2</v>
      </c>
      <c r="U20" s="24">
        <v>3.7600000000000001E-2</v>
      </c>
      <c r="V20" s="25">
        <v>0.24959000000000001</v>
      </c>
      <c r="W20" s="26">
        <v>4.2360000000000002E-2</v>
      </c>
      <c r="X20" s="24">
        <v>3.3689999999999998E-2</v>
      </c>
      <c r="Y20" s="25">
        <v>2.147E-2</v>
      </c>
      <c r="Z20" s="27">
        <v>2.5180000000000001E-2</v>
      </c>
      <c r="AA20" s="28"/>
    </row>
    <row r="21" spans="1:27" s="21" customFormat="1" ht="12.75" customHeight="1" x14ac:dyDescent="0.2">
      <c r="A21" s="89" t="s">
        <v>22</v>
      </c>
      <c r="B21" s="16">
        <v>39497</v>
      </c>
      <c r="C21" s="16">
        <v>1670464</v>
      </c>
      <c r="D21" s="18">
        <v>391192</v>
      </c>
      <c r="E21" s="16">
        <v>4199</v>
      </c>
      <c r="F21" s="16">
        <v>91056</v>
      </c>
      <c r="G21" s="18">
        <v>47941</v>
      </c>
      <c r="H21" s="16">
        <v>5331</v>
      </c>
      <c r="I21" s="16">
        <v>86336</v>
      </c>
      <c r="J21" s="18">
        <v>45662</v>
      </c>
      <c r="K21" s="16">
        <v>10851</v>
      </c>
      <c r="L21" s="16">
        <v>154585</v>
      </c>
      <c r="M21" s="18">
        <v>103104</v>
      </c>
      <c r="N21" s="90" t="s">
        <v>22</v>
      </c>
      <c r="O21" s="16">
        <v>13656</v>
      </c>
      <c r="P21" s="16">
        <v>912073</v>
      </c>
      <c r="Q21" s="18">
        <v>151174</v>
      </c>
      <c r="R21" s="16">
        <v>4096</v>
      </c>
      <c r="S21" s="16">
        <v>177934</v>
      </c>
      <c r="T21" s="18">
        <v>31709</v>
      </c>
      <c r="U21" s="16">
        <v>455</v>
      </c>
      <c r="V21" s="16">
        <v>132600</v>
      </c>
      <c r="W21" s="18">
        <v>4303</v>
      </c>
      <c r="X21" s="16">
        <v>909</v>
      </c>
      <c r="Y21" s="16">
        <v>115880</v>
      </c>
      <c r="Z21" s="19">
        <v>7299</v>
      </c>
      <c r="AA21" s="20"/>
    </row>
    <row r="22" spans="1:27" s="29" customFormat="1" ht="12.75" customHeight="1" x14ac:dyDescent="0.2">
      <c r="A22" s="89"/>
      <c r="B22" s="22">
        <v>1</v>
      </c>
      <c r="C22" s="23">
        <v>1</v>
      </c>
      <c r="D22" s="23">
        <v>1</v>
      </c>
      <c r="E22" s="24">
        <v>0.10631</v>
      </c>
      <c r="F22" s="25">
        <v>5.4510000000000003E-2</v>
      </c>
      <c r="G22" s="26">
        <v>0.12255000000000001</v>
      </c>
      <c r="H22" s="24">
        <v>0.13497000000000001</v>
      </c>
      <c r="I22" s="25">
        <v>5.1679999999999997E-2</v>
      </c>
      <c r="J22" s="26">
        <v>0.11673</v>
      </c>
      <c r="K22" s="24">
        <v>0.27472999999999997</v>
      </c>
      <c r="L22" s="25">
        <v>9.2539999999999997E-2</v>
      </c>
      <c r="M22" s="26">
        <v>0.26356000000000002</v>
      </c>
      <c r="N22" s="90"/>
      <c r="O22" s="24">
        <v>0.34575</v>
      </c>
      <c r="P22" s="25">
        <v>0.54600000000000004</v>
      </c>
      <c r="Q22" s="25">
        <v>0.38644000000000001</v>
      </c>
      <c r="R22" s="24">
        <v>0.1037</v>
      </c>
      <c r="S22" s="25">
        <v>0.10652</v>
      </c>
      <c r="T22" s="26">
        <v>8.1059999999999993E-2</v>
      </c>
      <c r="U22" s="24">
        <v>1.1520000000000001E-2</v>
      </c>
      <c r="V22" s="25">
        <v>7.9380000000000006E-2</v>
      </c>
      <c r="W22" s="26">
        <v>1.0999999999999999E-2</v>
      </c>
      <c r="X22" s="24">
        <v>2.3009999999999999E-2</v>
      </c>
      <c r="Y22" s="25">
        <v>6.9370000000000001E-2</v>
      </c>
      <c r="Z22" s="27">
        <v>1.866E-2</v>
      </c>
      <c r="AA22" s="28"/>
    </row>
    <row r="23" spans="1:27" s="21" customFormat="1" ht="12.75" customHeight="1" x14ac:dyDescent="0.2">
      <c r="A23" s="89" t="s">
        <v>23</v>
      </c>
      <c r="B23" s="16">
        <v>65241</v>
      </c>
      <c r="C23" s="16">
        <v>2290862</v>
      </c>
      <c r="D23" s="18">
        <v>658799</v>
      </c>
      <c r="E23" s="16">
        <v>4135</v>
      </c>
      <c r="F23" s="16">
        <v>52245</v>
      </c>
      <c r="G23" s="18">
        <v>60671</v>
      </c>
      <c r="H23" s="16">
        <v>9325</v>
      </c>
      <c r="I23" s="16">
        <v>159731</v>
      </c>
      <c r="J23" s="18">
        <v>80404</v>
      </c>
      <c r="K23" s="16">
        <v>18398</v>
      </c>
      <c r="L23" s="16">
        <v>259411</v>
      </c>
      <c r="M23" s="18">
        <v>186506</v>
      </c>
      <c r="N23" s="90" t="s">
        <v>23</v>
      </c>
      <c r="O23" s="16">
        <v>25863</v>
      </c>
      <c r="P23" s="16">
        <v>1452603</v>
      </c>
      <c r="Q23" s="18">
        <v>275522</v>
      </c>
      <c r="R23" s="16">
        <v>5808</v>
      </c>
      <c r="S23" s="16">
        <v>143764</v>
      </c>
      <c r="T23" s="18">
        <v>38709</v>
      </c>
      <c r="U23" s="16">
        <v>975</v>
      </c>
      <c r="V23" s="16">
        <v>187607</v>
      </c>
      <c r="W23" s="18">
        <v>10149</v>
      </c>
      <c r="X23" s="16">
        <v>737</v>
      </c>
      <c r="Y23" s="16">
        <v>35501</v>
      </c>
      <c r="Z23" s="19">
        <v>6838</v>
      </c>
      <c r="AA23" s="20"/>
    </row>
    <row r="24" spans="1:27" s="29" customFormat="1" ht="12.75" customHeight="1" x14ac:dyDescent="0.2">
      <c r="A24" s="89"/>
      <c r="B24" s="22">
        <v>1</v>
      </c>
      <c r="C24" s="23">
        <v>1</v>
      </c>
      <c r="D24" s="23">
        <v>1</v>
      </c>
      <c r="E24" s="24">
        <v>6.3380000000000006E-2</v>
      </c>
      <c r="F24" s="25">
        <v>2.281E-2</v>
      </c>
      <c r="G24" s="26">
        <v>9.2090000000000005E-2</v>
      </c>
      <c r="H24" s="24">
        <v>0.14293</v>
      </c>
      <c r="I24" s="25">
        <v>6.973E-2</v>
      </c>
      <c r="J24" s="26">
        <v>0.12205000000000001</v>
      </c>
      <c r="K24" s="24">
        <v>0.28199999999999997</v>
      </c>
      <c r="L24" s="25">
        <v>0.11323999999999999</v>
      </c>
      <c r="M24" s="26">
        <v>0.28310000000000002</v>
      </c>
      <c r="N24" s="90"/>
      <c r="O24" s="24">
        <v>0.39641999999999999</v>
      </c>
      <c r="P24" s="25">
        <v>0.63409000000000004</v>
      </c>
      <c r="Q24" s="25">
        <v>0.41821999999999998</v>
      </c>
      <c r="R24" s="24">
        <v>8.9020000000000002E-2</v>
      </c>
      <c r="S24" s="25">
        <v>6.2759999999999996E-2</v>
      </c>
      <c r="T24" s="26">
        <v>5.876E-2</v>
      </c>
      <c r="U24" s="24">
        <v>1.494E-2</v>
      </c>
      <c r="V24" s="25">
        <v>8.1890000000000004E-2</v>
      </c>
      <c r="W24" s="26">
        <v>1.541E-2</v>
      </c>
      <c r="X24" s="24">
        <v>1.1299999999999999E-2</v>
      </c>
      <c r="Y24" s="25">
        <v>1.55E-2</v>
      </c>
      <c r="Z24" s="27">
        <v>1.038E-2</v>
      </c>
      <c r="AA24" s="28"/>
    </row>
    <row r="25" spans="1:27" s="21" customFormat="1" ht="12.75" customHeight="1" x14ac:dyDescent="0.2">
      <c r="A25" s="89" t="s">
        <v>24</v>
      </c>
      <c r="B25" s="16">
        <v>20481</v>
      </c>
      <c r="C25" s="16">
        <v>634426</v>
      </c>
      <c r="D25" s="18">
        <v>200464</v>
      </c>
      <c r="E25" s="16">
        <v>1133</v>
      </c>
      <c r="F25" s="16">
        <v>20610</v>
      </c>
      <c r="G25" s="18">
        <v>15465</v>
      </c>
      <c r="H25" s="16">
        <v>2715</v>
      </c>
      <c r="I25" s="16">
        <v>45714</v>
      </c>
      <c r="J25" s="18">
        <v>22080</v>
      </c>
      <c r="K25" s="16">
        <v>7009</v>
      </c>
      <c r="L25" s="16">
        <v>93842</v>
      </c>
      <c r="M25" s="18">
        <v>70538</v>
      </c>
      <c r="N25" s="90" t="s">
        <v>24</v>
      </c>
      <c r="O25" s="16">
        <v>7746</v>
      </c>
      <c r="P25" s="16">
        <v>407614</v>
      </c>
      <c r="Q25" s="18">
        <v>76858</v>
      </c>
      <c r="R25" s="16">
        <v>1348</v>
      </c>
      <c r="S25" s="16">
        <v>29725</v>
      </c>
      <c r="T25" s="18">
        <v>10770</v>
      </c>
      <c r="U25" s="16">
        <v>286</v>
      </c>
      <c r="V25" s="16">
        <v>23266</v>
      </c>
      <c r="W25" s="18">
        <v>2432</v>
      </c>
      <c r="X25" s="16">
        <v>244</v>
      </c>
      <c r="Y25" s="16">
        <v>13655</v>
      </c>
      <c r="Z25" s="19">
        <v>2321</v>
      </c>
      <c r="AA25" s="20"/>
    </row>
    <row r="26" spans="1:27" s="29" customFormat="1" ht="12.75" customHeight="1" x14ac:dyDescent="0.2">
      <c r="A26" s="89"/>
      <c r="B26" s="22">
        <v>1</v>
      </c>
      <c r="C26" s="23">
        <v>1</v>
      </c>
      <c r="D26" s="23">
        <v>1</v>
      </c>
      <c r="E26" s="24">
        <v>5.5320000000000001E-2</v>
      </c>
      <c r="F26" s="25">
        <v>3.2489999999999998E-2</v>
      </c>
      <c r="G26" s="26">
        <v>7.7149999999999996E-2</v>
      </c>
      <c r="H26" s="24">
        <v>0.13256000000000001</v>
      </c>
      <c r="I26" s="25">
        <v>7.2059999999999999E-2</v>
      </c>
      <c r="J26" s="26">
        <v>0.11014</v>
      </c>
      <c r="K26" s="24">
        <v>0.34222000000000002</v>
      </c>
      <c r="L26" s="25">
        <v>0.14792</v>
      </c>
      <c r="M26" s="26">
        <v>0.35187000000000002</v>
      </c>
      <c r="N26" s="90"/>
      <c r="O26" s="24">
        <v>0.37819999999999998</v>
      </c>
      <c r="P26" s="25">
        <v>0.64249000000000001</v>
      </c>
      <c r="Q26" s="25">
        <v>0.38340000000000002</v>
      </c>
      <c r="R26" s="24">
        <v>6.5820000000000004E-2</v>
      </c>
      <c r="S26" s="25">
        <v>4.6850000000000003E-2</v>
      </c>
      <c r="T26" s="26">
        <v>5.373E-2</v>
      </c>
      <c r="U26" s="24">
        <v>1.396E-2</v>
      </c>
      <c r="V26" s="25">
        <v>3.6670000000000001E-2</v>
      </c>
      <c r="W26" s="26">
        <v>1.213E-2</v>
      </c>
      <c r="X26" s="24">
        <v>1.191E-2</v>
      </c>
      <c r="Y26" s="25">
        <v>2.1520000000000001E-2</v>
      </c>
      <c r="Z26" s="27">
        <v>1.158E-2</v>
      </c>
      <c r="AA26" s="28"/>
    </row>
    <row r="27" spans="1:27" s="21" customFormat="1" ht="12.75" customHeight="1" x14ac:dyDescent="0.2">
      <c r="A27" s="89" t="s">
        <v>25</v>
      </c>
      <c r="B27" s="16" t="s">
        <v>26</v>
      </c>
      <c r="C27" s="16" t="s">
        <v>27</v>
      </c>
      <c r="D27" s="18" t="s">
        <v>28</v>
      </c>
      <c r="E27" s="16">
        <v>571</v>
      </c>
      <c r="F27" s="16">
        <v>11537</v>
      </c>
      <c r="G27" s="18">
        <v>6481</v>
      </c>
      <c r="H27" s="16">
        <v>849</v>
      </c>
      <c r="I27" s="16">
        <v>15515</v>
      </c>
      <c r="J27" s="18">
        <v>8559</v>
      </c>
      <c r="K27" s="16">
        <v>1790</v>
      </c>
      <c r="L27" s="16">
        <v>24961</v>
      </c>
      <c r="M27" s="18">
        <v>17781</v>
      </c>
      <c r="N27" s="90" t="s">
        <v>25</v>
      </c>
      <c r="O27" s="16">
        <v>2142</v>
      </c>
      <c r="P27" s="16">
        <v>99270</v>
      </c>
      <c r="Q27" s="18">
        <v>19383</v>
      </c>
      <c r="R27" s="16">
        <v>321</v>
      </c>
      <c r="S27" s="16">
        <v>4820</v>
      </c>
      <c r="T27" s="18">
        <v>1848</v>
      </c>
      <c r="U27" s="16">
        <v>1314</v>
      </c>
      <c r="V27" s="16">
        <v>61942</v>
      </c>
      <c r="W27" s="18">
        <v>15013</v>
      </c>
      <c r="X27" s="16">
        <v>370</v>
      </c>
      <c r="Y27" s="16">
        <v>13182</v>
      </c>
      <c r="Z27" s="19">
        <v>3859</v>
      </c>
      <c r="AA27" s="20"/>
    </row>
    <row r="28" spans="1:27" s="29" customFormat="1" ht="12.75" customHeight="1" x14ac:dyDescent="0.2">
      <c r="A28" s="89"/>
      <c r="B28" s="22">
        <v>1</v>
      </c>
      <c r="C28" s="23">
        <v>1</v>
      </c>
      <c r="D28" s="23">
        <v>1</v>
      </c>
      <c r="E28" s="24">
        <v>7.7609999999999998E-2</v>
      </c>
      <c r="F28" s="25">
        <v>4.9889999999999997E-2</v>
      </c>
      <c r="G28" s="26">
        <v>8.8870000000000005E-2</v>
      </c>
      <c r="H28" s="24">
        <v>0.1154</v>
      </c>
      <c r="I28" s="25">
        <v>6.7100000000000007E-2</v>
      </c>
      <c r="J28" s="26">
        <v>0.11737</v>
      </c>
      <c r="K28" s="24">
        <v>0.24331</v>
      </c>
      <c r="L28" s="25">
        <v>0.10795</v>
      </c>
      <c r="M28" s="26">
        <v>0.24382999999999999</v>
      </c>
      <c r="N28" s="90"/>
      <c r="O28" s="24">
        <v>0.29115000000000002</v>
      </c>
      <c r="P28" s="25">
        <v>0.42931999999999998</v>
      </c>
      <c r="Q28" s="25">
        <v>0.26579999999999998</v>
      </c>
      <c r="R28" s="24">
        <v>4.3630000000000002E-2</v>
      </c>
      <c r="S28" s="25">
        <v>2.085E-2</v>
      </c>
      <c r="T28" s="26">
        <v>2.5340000000000001E-2</v>
      </c>
      <c r="U28" s="24">
        <v>0.17860999999999999</v>
      </c>
      <c r="V28" s="25">
        <v>0.26788000000000001</v>
      </c>
      <c r="W28" s="26">
        <v>0.20587</v>
      </c>
      <c r="X28" s="24">
        <v>5.0290000000000001E-2</v>
      </c>
      <c r="Y28" s="25">
        <v>5.7009999999999998E-2</v>
      </c>
      <c r="Z28" s="27">
        <v>5.2920000000000002E-2</v>
      </c>
      <c r="AA28" s="28"/>
    </row>
    <row r="29" spans="1:27" s="21" customFormat="1" ht="12.75" customHeight="1" x14ac:dyDescent="0.2">
      <c r="A29" s="89" t="s">
        <v>29</v>
      </c>
      <c r="B29" s="16">
        <v>10887</v>
      </c>
      <c r="C29" s="16">
        <v>308653</v>
      </c>
      <c r="D29" s="18">
        <v>105731</v>
      </c>
      <c r="E29" s="16">
        <v>730</v>
      </c>
      <c r="F29" s="16">
        <v>5971</v>
      </c>
      <c r="G29" s="18">
        <v>9294</v>
      </c>
      <c r="H29" s="16">
        <v>1476</v>
      </c>
      <c r="I29" s="16">
        <v>22263</v>
      </c>
      <c r="J29" s="18">
        <v>12069</v>
      </c>
      <c r="K29" s="16">
        <v>3601</v>
      </c>
      <c r="L29" s="16">
        <v>48478</v>
      </c>
      <c r="M29" s="18">
        <v>34689</v>
      </c>
      <c r="N29" s="90" t="s">
        <v>29</v>
      </c>
      <c r="O29" s="16">
        <v>3955</v>
      </c>
      <c r="P29" s="16">
        <v>209893</v>
      </c>
      <c r="Q29" s="18">
        <v>41195</v>
      </c>
      <c r="R29" s="16">
        <v>917</v>
      </c>
      <c r="S29" s="16">
        <v>14440</v>
      </c>
      <c r="T29" s="18">
        <v>6761</v>
      </c>
      <c r="U29" s="16">
        <v>12</v>
      </c>
      <c r="V29" s="16">
        <v>137</v>
      </c>
      <c r="W29" s="18">
        <v>88</v>
      </c>
      <c r="X29" s="16">
        <v>196</v>
      </c>
      <c r="Y29" s="16">
        <v>7471</v>
      </c>
      <c r="Z29" s="19">
        <v>1635</v>
      </c>
      <c r="AA29" s="20"/>
    </row>
    <row r="30" spans="1:27" s="29" customFormat="1" ht="12.75" customHeight="1" x14ac:dyDescent="0.2">
      <c r="A30" s="89"/>
      <c r="B30" s="22">
        <v>1</v>
      </c>
      <c r="C30" s="23">
        <v>1</v>
      </c>
      <c r="D30" s="23">
        <v>1</v>
      </c>
      <c r="E30" s="24">
        <v>6.7049999999999998E-2</v>
      </c>
      <c r="F30" s="25">
        <v>1.9349999999999999E-2</v>
      </c>
      <c r="G30" s="26">
        <v>8.7900000000000006E-2</v>
      </c>
      <c r="H30" s="24">
        <v>0.13557</v>
      </c>
      <c r="I30" s="25">
        <v>7.213E-2</v>
      </c>
      <c r="J30" s="26">
        <v>0.11415</v>
      </c>
      <c r="K30" s="24">
        <v>0.33076</v>
      </c>
      <c r="L30" s="25">
        <v>0.15706000000000001</v>
      </c>
      <c r="M30" s="26">
        <v>0.32808999999999999</v>
      </c>
      <c r="N30" s="90"/>
      <c r="O30" s="24">
        <v>0.36327999999999999</v>
      </c>
      <c r="P30" s="25">
        <v>0.68003000000000002</v>
      </c>
      <c r="Q30" s="25">
        <v>0.38962000000000002</v>
      </c>
      <c r="R30" s="24">
        <v>8.4229999999999999E-2</v>
      </c>
      <c r="S30" s="25">
        <v>4.6780000000000002E-2</v>
      </c>
      <c r="T30" s="26">
        <v>6.3950000000000007E-2</v>
      </c>
      <c r="U30" s="24">
        <v>1.1000000000000001E-3</v>
      </c>
      <c r="V30" s="25">
        <v>4.4000000000000002E-4</v>
      </c>
      <c r="W30" s="26">
        <v>8.3000000000000001E-4</v>
      </c>
      <c r="X30" s="24">
        <v>1.7999999999999999E-2</v>
      </c>
      <c r="Y30" s="25">
        <v>2.4209999999999999E-2</v>
      </c>
      <c r="Z30" s="27">
        <v>1.546E-2</v>
      </c>
      <c r="AA30" s="28"/>
    </row>
    <row r="31" spans="1:27" s="21" customFormat="1" ht="12.75" customHeight="1" x14ac:dyDescent="0.2">
      <c r="A31" s="89" t="s">
        <v>30</v>
      </c>
      <c r="B31" s="16">
        <v>5254</v>
      </c>
      <c r="C31" s="16">
        <v>155223</v>
      </c>
      <c r="D31" s="18">
        <v>51060</v>
      </c>
      <c r="E31" s="16">
        <v>272</v>
      </c>
      <c r="F31" s="16">
        <v>3742</v>
      </c>
      <c r="G31" s="18">
        <v>3355</v>
      </c>
      <c r="H31" s="16">
        <v>804</v>
      </c>
      <c r="I31" s="16">
        <v>13357</v>
      </c>
      <c r="J31" s="18">
        <v>7066</v>
      </c>
      <c r="K31" s="16">
        <v>1584</v>
      </c>
      <c r="L31" s="16">
        <v>20992</v>
      </c>
      <c r="M31" s="18">
        <v>15300</v>
      </c>
      <c r="N31" s="90" t="s">
        <v>30</v>
      </c>
      <c r="O31" s="16">
        <v>1982</v>
      </c>
      <c r="P31" s="16">
        <v>96879</v>
      </c>
      <c r="Q31" s="18">
        <v>20948</v>
      </c>
      <c r="R31" s="16">
        <v>452</v>
      </c>
      <c r="S31" s="16">
        <v>7752</v>
      </c>
      <c r="T31" s="18">
        <v>2990</v>
      </c>
      <c r="U31" s="16">
        <v>38</v>
      </c>
      <c r="V31" s="16">
        <v>3635</v>
      </c>
      <c r="W31" s="18">
        <v>392</v>
      </c>
      <c r="X31" s="16">
        <v>122</v>
      </c>
      <c r="Y31" s="16">
        <v>8866</v>
      </c>
      <c r="Z31" s="19">
        <v>1009</v>
      </c>
      <c r="AA31" s="20"/>
    </row>
    <row r="32" spans="1:27" s="29" customFormat="1" ht="12.75" customHeight="1" x14ac:dyDescent="0.2">
      <c r="A32" s="89"/>
      <c r="B32" s="22">
        <v>1</v>
      </c>
      <c r="C32" s="23">
        <v>1</v>
      </c>
      <c r="D32" s="23">
        <v>1</v>
      </c>
      <c r="E32" s="24">
        <v>5.1769999999999997E-2</v>
      </c>
      <c r="F32" s="25">
        <v>2.4109999999999999E-2</v>
      </c>
      <c r="G32" s="26">
        <v>6.5710000000000005E-2</v>
      </c>
      <c r="H32" s="24">
        <v>0.15303</v>
      </c>
      <c r="I32" s="25">
        <v>8.6050000000000001E-2</v>
      </c>
      <c r="J32" s="26">
        <v>0.13839000000000001</v>
      </c>
      <c r="K32" s="24">
        <v>0.30148000000000003</v>
      </c>
      <c r="L32" s="25">
        <v>0.13524</v>
      </c>
      <c r="M32" s="26">
        <v>0.29965000000000003</v>
      </c>
      <c r="N32" s="90"/>
      <c r="O32" s="24">
        <v>0.37724000000000002</v>
      </c>
      <c r="P32" s="25">
        <v>0.62412999999999996</v>
      </c>
      <c r="Q32" s="25">
        <v>0.41026000000000001</v>
      </c>
      <c r="R32" s="24">
        <v>8.6029999999999995E-2</v>
      </c>
      <c r="S32" s="25">
        <v>4.9939999999999998E-2</v>
      </c>
      <c r="T32" s="26">
        <v>5.8560000000000001E-2</v>
      </c>
      <c r="U32" s="24">
        <v>7.2300000000000003E-3</v>
      </c>
      <c r="V32" s="25">
        <v>2.342E-2</v>
      </c>
      <c r="W32" s="26">
        <v>7.6800000000000002E-3</v>
      </c>
      <c r="X32" s="24">
        <v>2.3220000000000001E-2</v>
      </c>
      <c r="Y32" s="25">
        <v>5.7119999999999997E-2</v>
      </c>
      <c r="Z32" s="27">
        <v>1.976E-2</v>
      </c>
      <c r="AA32" s="28"/>
    </row>
    <row r="33" spans="1:27" s="21" customFormat="1" ht="12.75" customHeight="1" x14ac:dyDescent="0.2">
      <c r="A33" s="89" t="s">
        <v>31</v>
      </c>
      <c r="B33" s="16">
        <v>17727</v>
      </c>
      <c r="C33" s="16">
        <v>554071</v>
      </c>
      <c r="D33" s="18">
        <v>168733</v>
      </c>
      <c r="E33" s="16">
        <v>1045</v>
      </c>
      <c r="F33" s="16">
        <v>13337</v>
      </c>
      <c r="G33" s="18">
        <v>11271</v>
      </c>
      <c r="H33" s="16">
        <v>2773</v>
      </c>
      <c r="I33" s="16">
        <v>54319</v>
      </c>
      <c r="J33" s="18">
        <v>22342</v>
      </c>
      <c r="K33" s="16">
        <v>6369</v>
      </c>
      <c r="L33" s="16">
        <v>94305</v>
      </c>
      <c r="M33" s="18">
        <v>59398</v>
      </c>
      <c r="N33" s="90" t="s">
        <v>31</v>
      </c>
      <c r="O33" s="16">
        <v>5792</v>
      </c>
      <c r="P33" s="16">
        <v>341436</v>
      </c>
      <c r="Q33" s="18">
        <v>63883</v>
      </c>
      <c r="R33" s="16">
        <v>1331</v>
      </c>
      <c r="S33" s="16">
        <v>25746</v>
      </c>
      <c r="T33" s="18">
        <v>9102</v>
      </c>
      <c r="U33" s="16">
        <v>65</v>
      </c>
      <c r="V33" s="16">
        <v>14137</v>
      </c>
      <c r="W33" s="18">
        <v>936</v>
      </c>
      <c r="X33" s="16">
        <v>352</v>
      </c>
      <c r="Y33" s="16">
        <v>10791</v>
      </c>
      <c r="Z33" s="19">
        <v>1801</v>
      </c>
      <c r="AA33" s="20"/>
    </row>
    <row r="34" spans="1:27" s="29" customFormat="1" ht="12.75" customHeight="1" x14ac:dyDescent="0.2">
      <c r="A34" s="89"/>
      <c r="B34" s="22">
        <v>1</v>
      </c>
      <c r="C34" s="23">
        <v>1</v>
      </c>
      <c r="D34" s="23">
        <v>1</v>
      </c>
      <c r="E34" s="24">
        <v>5.8950000000000002E-2</v>
      </c>
      <c r="F34" s="25">
        <v>2.4070000000000001E-2</v>
      </c>
      <c r="G34" s="26">
        <v>6.6799999999999998E-2</v>
      </c>
      <c r="H34" s="24">
        <v>0.15643000000000001</v>
      </c>
      <c r="I34" s="25">
        <v>9.8040000000000002E-2</v>
      </c>
      <c r="J34" s="26">
        <v>0.13241</v>
      </c>
      <c r="K34" s="24">
        <v>0.35927999999999999</v>
      </c>
      <c r="L34" s="25">
        <v>0.17019999999999999</v>
      </c>
      <c r="M34" s="26">
        <v>0.35202</v>
      </c>
      <c r="N34" s="90"/>
      <c r="O34" s="24">
        <v>0.32673000000000002</v>
      </c>
      <c r="P34" s="25">
        <v>0.61623000000000006</v>
      </c>
      <c r="Q34" s="25">
        <v>0.37859999999999999</v>
      </c>
      <c r="R34" s="24">
        <v>7.5079999999999994E-2</v>
      </c>
      <c r="S34" s="25">
        <v>4.6469999999999997E-2</v>
      </c>
      <c r="T34" s="26">
        <v>5.3940000000000002E-2</v>
      </c>
      <c r="U34" s="24">
        <v>3.6700000000000001E-3</v>
      </c>
      <c r="V34" s="25">
        <v>2.5510000000000001E-2</v>
      </c>
      <c r="W34" s="26">
        <v>5.5500000000000002E-3</v>
      </c>
      <c r="X34" s="24">
        <v>1.9859999999999999E-2</v>
      </c>
      <c r="Y34" s="25">
        <v>1.9480000000000001E-2</v>
      </c>
      <c r="Z34" s="27">
        <v>1.0670000000000001E-2</v>
      </c>
      <c r="AA34" s="28"/>
    </row>
    <row r="35" spans="1:27" s="21" customFormat="1" ht="12.75" customHeight="1" x14ac:dyDescent="0.2">
      <c r="A35" s="80" t="s">
        <v>32</v>
      </c>
      <c r="B35" s="31">
        <v>6004</v>
      </c>
      <c r="C35" s="32">
        <v>232518</v>
      </c>
      <c r="D35" s="33">
        <v>60881</v>
      </c>
      <c r="E35" s="32">
        <v>486</v>
      </c>
      <c r="F35" s="32">
        <v>7798</v>
      </c>
      <c r="G35" s="33">
        <v>7956</v>
      </c>
      <c r="H35" s="32">
        <v>970</v>
      </c>
      <c r="I35" s="32">
        <v>20460</v>
      </c>
      <c r="J35" s="33">
        <v>8395</v>
      </c>
      <c r="K35" s="32">
        <v>1742</v>
      </c>
      <c r="L35" s="32">
        <v>26734</v>
      </c>
      <c r="M35" s="33">
        <v>16576</v>
      </c>
      <c r="N35" s="82" t="s">
        <v>32</v>
      </c>
      <c r="O35" s="16">
        <v>2122</v>
      </c>
      <c r="P35" s="16">
        <v>142351</v>
      </c>
      <c r="Q35" s="18">
        <v>22739</v>
      </c>
      <c r="R35" s="32">
        <v>418</v>
      </c>
      <c r="S35" s="32">
        <v>7501</v>
      </c>
      <c r="T35" s="33">
        <v>2795</v>
      </c>
      <c r="U35" s="32">
        <v>119</v>
      </c>
      <c r="V35" s="32">
        <v>15532</v>
      </c>
      <c r="W35" s="33">
        <v>1051</v>
      </c>
      <c r="X35" s="32">
        <v>147</v>
      </c>
      <c r="Y35" s="32">
        <v>12142</v>
      </c>
      <c r="Z35" s="34">
        <v>1369</v>
      </c>
      <c r="AA35" s="20"/>
    </row>
    <row r="36" spans="1:27" s="29" customFormat="1" ht="12.75" customHeight="1" x14ac:dyDescent="0.2">
      <c r="A36" s="81"/>
      <c r="B36" s="35">
        <v>1</v>
      </c>
      <c r="C36" s="36">
        <v>1</v>
      </c>
      <c r="D36" s="36">
        <v>1</v>
      </c>
      <c r="E36" s="37">
        <v>8.0949999999999994E-2</v>
      </c>
      <c r="F36" s="38">
        <v>3.354E-2</v>
      </c>
      <c r="G36" s="39">
        <v>0.13067999999999999</v>
      </c>
      <c r="H36" s="37">
        <v>0.16156000000000001</v>
      </c>
      <c r="I36" s="38">
        <v>8.7989999999999999E-2</v>
      </c>
      <c r="J36" s="39">
        <v>0.13789000000000001</v>
      </c>
      <c r="K36" s="37">
        <v>0.29014000000000001</v>
      </c>
      <c r="L36" s="38">
        <v>0.11498</v>
      </c>
      <c r="M36" s="39">
        <v>0.27227000000000001</v>
      </c>
      <c r="N36" s="83"/>
      <c r="O36" s="40">
        <v>0.35343000000000002</v>
      </c>
      <c r="P36" s="41">
        <v>0.61221000000000003</v>
      </c>
      <c r="Q36" s="41">
        <v>0.3735</v>
      </c>
      <c r="R36" s="37">
        <v>6.9620000000000001E-2</v>
      </c>
      <c r="S36" s="38">
        <v>3.2259999999999997E-2</v>
      </c>
      <c r="T36" s="39">
        <v>4.5909999999999999E-2</v>
      </c>
      <c r="U36" s="37">
        <v>1.9820000000000001E-2</v>
      </c>
      <c r="V36" s="38">
        <v>6.6799999999999998E-2</v>
      </c>
      <c r="W36" s="39">
        <v>1.7260000000000001E-2</v>
      </c>
      <c r="X36" s="37">
        <v>2.4479999999999998E-2</v>
      </c>
      <c r="Y36" s="38">
        <v>5.2220000000000003E-2</v>
      </c>
      <c r="Z36" s="42">
        <v>2.249E-2</v>
      </c>
      <c r="AA36" s="28"/>
    </row>
    <row r="37" spans="1:27" s="30" customFormat="1" ht="12.75" customHeight="1" x14ac:dyDescent="0.2">
      <c r="A37" s="84" t="s">
        <v>33</v>
      </c>
      <c r="B37" s="43">
        <v>434583</v>
      </c>
      <c r="C37" s="43">
        <v>13318794</v>
      </c>
      <c r="D37" s="44">
        <v>4187693</v>
      </c>
      <c r="E37" s="43">
        <v>29900</v>
      </c>
      <c r="F37" s="43">
        <v>401883</v>
      </c>
      <c r="G37" s="44">
        <v>386939</v>
      </c>
      <c r="H37" s="43">
        <v>69454</v>
      </c>
      <c r="I37" s="43">
        <v>1127949</v>
      </c>
      <c r="J37" s="44">
        <v>584977</v>
      </c>
      <c r="K37" s="43">
        <v>143740</v>
      </c>
      <c r="L37" s="43">
        <v>2012043</v>
      </c>
      <c r="M37" s="44">
        <v>1404735</v>
      </c>
      <c r="N37" s="86" t="s">
        <v>33</v>
      </c>
      <c r="O37" s="45">
        <v>147735</v>
      </c>
      <c r="P37" s="46">
        <v>7868821</v>
      </c>
      <c r="Q37" s="47">
        <v>1485041</v>
      </c>
      <c r="R37" s="43">
        <v>31197</v>
      </c>
      <c r="S37" s="43">
        <v>744449</v>
      </c>
      <c r="T37" s="44">
        <v>210404</v>
      </c>
      <c r="U37" s="43">
        <v>6920</v>
      </c>
      <c r="V37" s="43">
        <v>759791</v>
      </c>
      <c r="W37" s="44">
        <v>66284</v>
      </c>
      <c r="X37" s="43">
        <v>5637</v>
      </c>
      <c r="Y37" s="43">
        <v>403858</v>
      </c>
      <c r="Z37" s="48">
        <v>49313</v>
      </c>
      <c r="AA37" s="49"/>
    </row>
    <row r="38" spans="1:27" s="57" customFormat="1" ht="12.75" customHeight="1" thickBot="1" x14ac:dyDescent="0.25">
      <c r="A38" s="85"/>
      <c r="B38" s="50">
        <v>1</v>
      </c>
      <c r="C38" s="51">
        <v>1</v>
      </c>
      <c r="D38" s="51">
        <v>1</v>
      </c>
      <c r="E38" s="52">
        <v>6.88E-2</v>
      </c>
      <c r="F38" s="53">
        <v>3.0169999999999999E-2</v>
      </c>
      <c r="G38" s="54">
        <v>9.2399999999999996E-2</v>
      </c>
      <c r="H38" s="52">
        <v>0.15981999999999999</v>
      </c>
      <c r="I38" s="53">
        <v>8.4690000000000001E-2</v>
      </c>
      <c r="J38" s="54">
        <v>0.13969000000000001</v>
      </c>
      <c r="K38" s="52">
        <v>0.33074999999999999</v>
      </c>
      <c r="L38" s="53">
        <v>0.15107000000000001</v>
      </c>
      <c r="M38" s="54">
        <v>0.33544000000000002</v>
      </c>
      <c r="N38" s="87"/>
      <c r="O38" s="52">
        <v>0.33994999999999997</v>
      </c>
      <c r="P38" s="53">
        <v>0.59080999999999995</v>
      </c>
      <c r="Q38" s="53">
        <v>0.35461999999999999</v>
      </c>
      <c r="R38" s="52">
        <v>7.1790000000000007E-2</v>
      </c>
      <c r="S38" s="53">
        <v>5.5890000000000002E-2</v>
      </c>
      <c r="T38" s="54">
        <v>5.024E-2</v>
      </c>
      <c r="U38" s="52">
        <v>1.592E-2</v>
      </c>
      <c r="V38" s="53">
        <v>5.7049999999999997E-2</v>
      </c>
      <c r="W38" s="54">
        <v>1.583E-2</v>
      </c>
      <c r="X38" s="52">
        <v>1.2970000000000001E-2</v>
      </c>
      <c r="Y38" s="53">
        <v>3.032E-2</v>
      </c>
      <c r="Z38" s="55">
        <v>1.1780000000000001E-2</v>
      </c>
      <c r="AA38" s="56"/>
    </row>
    <row r="39" spans="1:27" s="14" customFormat="1" x14ac:dyDescent="0.2">
      <c r="A39" s="58"/>
      <c r="E39" s="58"/>
      <c r="F39" s="58"/>
      <c r="G39" s="58"/>
      <c r="H39" s="58"/>
      <c r="I39" s="58"/>
      <c r="J39" s="58"/>
      <c r="K39" s="58"/>
      <c r="L39" s="58"/>
      <c r="M39" s="58"/>
      <c r="N39" s="59"/>
    </row>
    <row r="40" spans="1:27" s="60" customFormat="1" ht="11.25" x14ac:dyDescent="0.2">
      <c r="A40" s="60" t="str">
        <f>"Anmerkungen. Datengrundlage: Volkshochschul-Statistik "&amp;[1]Hilfswerte!B1&amp;"; Basis: "&amp;[1]Tabelle1!$C$36&amp;" vhs."</f>
        <v>Anmerkungen. Datengrundlage: Volkshochschul-Statistik 2022; Basis: 826 vhs.</v>
      </c>
      <c r="N40" s="60" t="str">
        <f>"Anmerkungen. Datengrundlage: Volkshochschul-Statistik "&amp;[1]Hilfswerte!B1&amp;"; Basis: "&amp;[1]Tabelle1!$C$36&amp;" vhs."</f>
        <v>Anmerkungen. Datengrundlage: Volkshochschul-Statistik 2022; Basis: 826 vhs.</v>
      </c>
    </row>
    <row r="41" spans="1:27" s="60" customFormat="1" ht="11.25" x14ac:dyDescent="0.2">
      <c r="A41" s="88" t="s">
        <v>34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</row>
    <row r="42" spans="1:27" s="60" customFormat="1" ht="11.25" x14ac:dyDescent="0.2">
      <c r="A42" s="61" t="s">
        <v>35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</row>
    <row r="43" spans="1:27" s="60" customFormat="1" ht="11.25" x14ac:dyDescent="0.2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</row>
    <row r="44" spans="1:27" s="14" customFormat="1" x14ac:dyDescent="0.2">
      <c r="A44" s="60" t="str">
        <f>[1]Tabelle1!$A$41</f>
        <v>Siehe Bericht: Ortmanns, V., Huntemann, H., Lux, T. &amp; Bachem, A. (2024): Volkshochschul-Statistik – 61. Folge, Berichtsjahr 2022 (Version 1.1.0).</v>
      </c>
      <c r="N44" s="60" t="str">
        <f>[1]Tabelle1!$A$41</f>
        <v>Siehe Bericht: Ortmanns, V., Huntemann, H., Lux, T. &amp; Bachem, A. (2024): Volkshochschul-Statistik – 61. Folge, Berichtsjahr 2022 (Version 1.1.0).</v>
      </c>
    </row>
    <row r="45" spans="1:27" s="14" customFormat="1" x14ac:dyDescent="0.2">
      <c r="A45" s="63" t="s">
        <v>36</v>
      </c>
      <c r="N45" s="63" t="s">
        <v>36</v>
      </c>
    </row>
    <row r="46" spans="1:27" s="14" customFormat="1" x14ac:dyDescent="0.2"/>
    <row r="47" spans="1:27" s="14" customFormat="1" x14ac:dyDescent="0.2">
      <c r="A47" s="63" t="s">
        <v>37</v>
      </c>
      <c r="N47" s="63" t="s">
        <v>37</v>
      </c>
    </row>
    <row r="51" spans="1:1" ht="44.25" x14ac:dyDescent="0.55000000000000004">
      <c r="A51" s="64"/>
    </row>
  </sheetData>
  <mergeCells count="50"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X3:Z3"/>
    <mergeCell ref="AB3:AF11"/>
    <mergeCell ref="A5:A6"/>
    <mergeCell ref="N5:N6"/>
    <mergeCell ref="A7:A8"/>
    <mergeCell ref="N7:N8"/>
    <mergeCell ref="A9:A10"/>
    <mergeCell ref="A15:A16"/>
    <mergeCell ref="N15:N16"/>
    <mergeCell ref="O3:Q3"/>
    <mergeCell ref="R3:T3"/>
    <mergeCell ref="U3:W3"/>
    <mergeCell ref="N9:N10"/>
    <mergeCell ref="A11:A12"/>
    <mergeCell ref="N11:N12"/>
    <mergeCell ref="A13:A14"/>
    <mergeCell ref="N13:N14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29:A30"/>
    <mergeCell ref="N29:N30"/>
    <mergeCell ref="A31:A32"/>
    <mergeCell ref="N31:N32"/>
    <mergeCell ref="A33:A34"/>
    <mergeCell ref="N33:N34"/>
    <mergeCell ref="A35:A36"/>
    <mergeCell ref="N35:N36"/>
    <mergeCell ref="A37:A38"/>
    <mergeCell ref="N37:N38"/>
    <mergeCell ref="A41:M41"/>
  </mergeCells>
  <conditionalFormatting sqref="A6 A8 A10 A12 A14 A16 A18 A20 A22 A24 A26 A28 A30 A32 A34 A36">
    <cfRule type="cellIs" dxfId="135" priority="22" stopIfTrue="1" operator="equal">
      <formula>1</formula>
    </cfRule>
    <cfRule type="cellIs" dxfId="134" priority="23" stopIfTrue="1" operator="lessThan">
      <formula>0.0005</formula>
    </cfRule>
  </conditionalFormatting>
  <conditionalFormatting sqref="A5:Z5">
    <cfRule type="cellIs" dxfId="133" priority="17" stopIfTrue="1" operator="equal">
      <formula>0</formula>
    </cfRule>
  </conditionalFormatting>
  <conditionalFormatting sqref="A9:Z9">
    <cfRule type="cellIs" dxfId="132" priority="15" stopIfTrue="1" operator="equal">
      <formula>0</formula>
    </cfRule>
  </conditionalFormatting>
  <conditionalFormatting sqref="A11:Z11">
    <cfRule type="cellIs" dxfId="131" priority="14" stopIfTrue="1" operator="equal">
      <formula>0</formula>
    </cfRule>
  </conditionalFormatting>
  <conditionalFormatting sqref="A13:Z13">
    <cfRule type="cellIs" dxfId="130" priority="13" stopIfTrue="1" operator="equal">
      <formula>0</formula>
    </cfRule>
  </conditionalFormatting>
  <conditionalFormatting sqref="A15:Z15">
    <cfRule type="cellIs" dxfId="129" priority="12" stopIfTrue="1" operator="equal">
      <formula>0</formula>
    </cfRule>
  </conditionalFormatting>
  <conditionalFormatting sqref="A17:Z17">
    <cfRule type="cellIs" dxfId="128" priority="11" stopIfTrue="1" operator="equal">
      <formula>0</formula>
    </cfRule>
  </conditionalFormatting>
  <conditionalFormatting sqref="A19:Z19">
    <cfRule type="cellIs" dxfId="127" priority="10" stopIfTrue="1" operator="equal">
      <formula>0</formula>
    </cfRule>
  </conditionalFormatting>
  <conditionalFormatting sqref="A21:Z21">
    <cfRule type="cellIs" dxfId="126" priority="9" stopIfTrue="1" operator="equal">
      <formula>0</formula>
    </cfRule>
  </conditionalFormatting>
  <conditionalFormatting sqref="A23:Z23">
    <cfRule type="cellIs" dxfId="125" priority="8" stopIfTrue="1" operator="equal">
      <formula>0</formula>
    </cfRule>
  </conditionalFormatting>
  <conditionalFormatting sqref="A25:Z25">
    <cfRule type="cellIs" dxfId="124" priority="7" stopIfTrue="1" operator="equal">
      <formula>0</formula>
    </cfRule>
  </conditionalFormatting>
  <conditionalFormatting sqref="A27:Z27">
    <cfRule type="cellIs" dxfId="123" priority="6" stopIfTrue="1" operator="equal">
      <formula>0</formula>
    </cfRule>
  </conditionalFormatting>
  <conditionalFormatting sqref="A29:Z29">
    <cfRule type="cellIs" dxfId="122" priority="5" stopIfTrue="1" operator="equal">
      <formula>0</formula>
    </cfRule>
  </conditionalFormatting>
  <conditionalFormatting sqref="A31:Z31">
    <cfRule type="cellIs" dxfId="121" priority="4" stopIfTrue="1" operator="equal">
      <formula>0</formula>
    </cfRule>
  </conditionalFormatting>
  <conditionalFormatting sqref="A33:Z33">
    <cfRule type="cellIs" dxfId="120" priority="3" stopIfTrue="1" operator="equal">
      <formula>0</formula>
    </cfRule>
  </conditionalFormatting>
  <conditionalFormatting sqref="A35:Z35">
    <cfRule type="cellIs" dxfId="119" priority="2" stopIfTrue="1" operator="equal">
      <formula>0</formula>
    </cfRule>
  </conditionalFormatting>
  <conditionalFormatting sqref="B7:M7">
    <cfRule type="cellIs" dxfId="118" priority="19" stopIfTrue="1" operator="equal">
      <formula>0</formula>
    </cfRule>
  </conditionalFormatting>
  <conditionalFormatting sqref="B37:M37">
    <cfRule type="cellIs" dxfId="117" priority="18" stopIfTrue="1" operator="equal">
      <formula>0</formula>
    </cfRule>
  </conditionalFormatting>
  <conditionalFormatting sqref="N6 N8 N10 N12 N14 N16 N18 N20 N22 N24 N26 N28 N30 N32 N34 N36">
    <cfRule type="cellIs" dxfId="116" priority="20" stopIfTrue="1" operator="equal">
      <formula>1</formula>
    </cfRule>
    <cfRule type="cellIs" dxfId="115" priority="21" stopIfTrue="1" operator="lessThan">
      <formula>0.0005</formula>
    </cfRule>
  </conditionalFormatting>
  <conditionalFormatting sqref="O7:Z7">
    <cfRule type="cellIs" dxfId="114" priority="16" stopIfTrue="1" operator="equal">
      <formula>0</formula>
    </cfRule>
  </conditionalFormatting>
  <conditionalFormatting sqref="O37:Z37">
    <cfRule type="cellIs" dxfId="113" priority="1" stopIfTrue="1" operator="equal">
      <formula>0</formula>
    </cfRule>
  </conditionalFormatting>
  <hyperlinks>
    <hyperlink ref="A45" r:id="rId1" xr:uid="{BAD0FB4D-43E2-46D5-9D65-52404C5E700E}"/>
    <hyperlink ref="N45" r:id="rId2" xr:uid="{CDFBBED8-9F54-46C1-806B-248964DD1E32}"/>
    <hyperlink ref="A47" r:id="rId3" xr:uid="{950D99A4-7A21-4D58-A014-28E680F033E0}"/>
    <hyperlink ref="N47" r:id="rId4" xr:uid="{C051BAC5-CD1E-472B-84D1-9E453919A3C4}"/>
  </hyperlinks>
  <pageMargins left="0.78740157480314965" right="0.78740157480314965" top="0.98425196850393704" bottom="0.98425196850393704" header="0.51181102362204722" footer="0.51181102362204722"/>
  <pageSetup paperSize="9" scale="65" orientation="landscape" r:id="rId5"/>
  <headerFooter scaleWithDoc="0" alignWithMargins="0"/>
  <colBreaks count="1" manualBreakCount="1">
    <brk id="13" max="44" man="1"/>
  </colBreaks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ECE2A-4CC2-4AC5-9997-E2CD30C95E59}">
  <sheetPr>
    <pageSetUpPr fitToPage="1"/>
  </sheetPr>
  <dimension ref="A1:T50"/>
  <sheetViews>
    <sheetView view="pageBreakPreview" zoomScaleNormal="90" zoomScaleSheetLayoutView="100" workbookViewId="0">
      <selection activeCell="A50" sqref="A50:XFD50"/>
    </sheetView>
  </sheetViews>
  <sheetFormatPr baseColWidth="10" defaultRowHeight="12.75" x14ac:dyDescent="0.2"/>
  <cols>
    <col min="1" max="1" width="6.75" style="15" customWidth="1"/>
    <col min="2" max="19" width="9.125" style="15" customWidth="1"/>
    <col min="20" max="20" width="2.375" style="14" customWidth="1"/>
    <col min="21" max="16384" width="11" style="15"/>
  </cols>
  <sheetData>
    <row r="1" spans="1:20" ht="39.950000000000003" customHeight="1" thickBot="1" x14ac:dyDescent="0.25">
      <c r="A1" s="98" t="str">
        <f>"Tabelle 8.1: Kurse, Unterrichtsstunden und Belegungen nach Ländern und Kursmerkmalen " &amp;[1]Hilfswerte!B1</f>
        <v>Tabelle 8.1: Kurse, Unterrichtsstunden und Belegungen nach Ländern und Kursmerkmalen 2022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20" ht="13.5" customHeight="1" x14ac:dyDescent="0.2">
      <c r="A2" s="99" t="s">
        <v>0</v>
      </c>
      <c r="B2" s="102" t="s">
        <v>1</v>
      </c>
      <c r="C2" s="103"/>
      <c r="D2" s="114"/>
      <c r="E2" s="106" t="s">
        <v>38</v>
      </c>
      <c r="F2" s="107"/>
      <c r="G2" s="107"/>
      <c r="H2" s="107"/>
      <c r="I2" s="107"/>
      <c r="J2" s="107"/>
      <c r="K2" s="107" t="s">
        <v>38</v>
      </c>
      <c r="L2" s="107"/>
      <c r="M2" s="107"/>
      <c r="N2" s="107"/>
      <c r="O2" s="107"/>
      <c r="P2" s="107"/>
      <c r="Q2" s="107"/>
      <c r="R2" s="107"/>
      <c r="S2" s="116"/>
    </row>
    <row r="3" spans="1:20" ht="12.75" customHeight="1" x14ac:dyDescent="0.2">
      <c r="A3" s="100"/>
      <c r="B3" s="104"/>
      <c r="C3" s="105"/>
      <c r="D3" s="115"/>
      <c r="E3" s="117" t="s">
        <v>39</v>
      </c>
      <c r="F3" s="118"/>
      <c r="G3" s="119"/>
      <c r="H3" s="117" t="s">
        <v>40</v>
      </c>
      <c r="I3" s="118"/>
      <c r="J3" s="119"/>
      <c r="K3" s="117" t="s">
        <v>41</v>
      </c>
      <c r="L3" s="118"/>
      <c r="M3" s="118"/>
      <c r="N3" s="7"/>
      <c r="O3" s="7"/>
      <c r="P3" s="8"/>
      <c r="Q3" s="92" t="s">
        <v>42</v>
      </c>
      <c r="R3" s="93"/>
      <c r="S3" s="94"/>
    </row>
    <row r="4" spans="1:20" ht="12.75" customHeight="1" x14ac:dyDescent="0.2">
      <c r="A4" s="100"/>
      <c r="B4" s="5"/>
      <c r="C4" s="6"/>
      <c r="D4" s="65"/>
      <c r="E4" s="104"/>
      <c r="F4" s="105"/>
      <c r="G4" s="115"/>
      <c r="H4" s="104"/>
      <c r="I4" s="105"/>
      <c r="J4" s="115"/>
      <c r="K4" s="104"/>
      <c r="L4" s="105"/>
      <c r="M4" s="115"/>
      <c r="N4" s="92" t="s">
        <v>43</v>
      </c>
      <c r="O4" s="93"/>
      <c r="P4" s="113"/>
      <c r="Q4" s="5"/>
      <c r="R4" s="6"/>
      <c r="S4" s="66"/>
    </row>
    <row r="5" spans="1:20" ht="22.5" x14ac:dyDescent="0.2">
      <c r="A5" s="101"/>
      <c r="B5" s="67" t="s">
        <v>10</v>
      </c>
      <c r="C5" s="67" t="s">
        <v>44</v>
      </c>
      <c r="D5" s="68" t="s">
        <v>45</v>
      </c>
      <c r="E5" s="69" t="s">
        <v>10</v>
      </c>
      <c r="F5" s="67" t="s">
        <v>44</v>
      </c>
      <c r="G5" s="68" t="s">
        <v>45</v>
      </c>
      <c r="H5" s="67" t="s">
        <v>10</v>
      </c>
      <c r="I5" s="67" t="s">
        <v>44</v>
      </c>
      <c r="J5" s="68" t="s">
        <v>45</v>
      </c>
      <c r="K5" s="69" t="s">
        <v>10</v>
      </c>
      <c r="L5" s="67" t="s">
        <v>44</v>
      </c>
      <c r="M5" s="68" t="s">
        <v>45</v>
      </c>
      <c r="N5" s="67" t="s">
        <v>10</v>
      </c>
      <c r="O5" s="67" t="s">
        <v>44</v>
      </c>
      <c r="P5" s="67" t="s">
        <v>45</v>
      </c>
      <c r="Q5" s="67" t="s">
        <v>10</v>
      </c>
      <c r="R5" s="67" t="s">
        <v>44</v>
      </c>
      <c r="S5" s="70" t="s">
        <v>45</v>
      </c>
    </row>
    <row r="6" spans="1:20" ht="13.5" customHeight="1" x14ac:dyDescent="0.2">
      <c r="A6" s="96" t="s">
        <v>13</v>
      </c>
      <c r="B6" s="16">
        <v>92771</v>
      </c>
      <c r="C6" s="16">
        <v>2444225</v>
      </c>
      <c r="D6" s="18">
        <v>886621</v>
      </c>
      <c r="E6" s="16">
        <v>4184</v>
      </c>
      <c r="F6" s="16">
        <v>132245</v>
      </c>
      <c r="G6" s="18">
        <v>39414</v>
      </c>
      <c r="H6" s="16">
        <v>28766</v>
      </c>
      <c r="I6" s="16">
        <v>689357</v>
      </c>
      <c r="J6" s="18">
        <v>250215</v>
      </c>
      <c r="K6" s="16">
        <v>10579</v>
      </c>
      <c r="L6" s="16">
        <v>307137</v>
      </c>
      <c r="M6" s="16">
        <v>84516</v>
      </c>
      <c r="N6" s="71">
        <v>7068</v>
      </c>
      <c r="O6" s="72">
        <v>131480</v>
      </c>
      <c r="P6" s="17">
        <v>49383</v>
      </c>
      <c r="Q6" s="16">
        <v>25276</v>
      </c>
      <c r="R6" s="16">
        <v>1396108</v>
      </c>
      <c r="S6" s="19">
        <v>249923</v>
      </c>
      <c r="T6" s="20"/>
    </row>
    <row r="7" spans="1:20" x14ac:dyDescent="0.2">
      <c r="A7" s="89"/>
      <c r="B7" s="22">
        <v>1</v>
      </c>
      <c r="C7" s="23">
        <v>1</v>
      </c>
      <c r="D7" s="23">
        <v>1</v>
      </c>
      <c r="E7" s="24">
        <v>4.5100000000000001E-2</v>
      </c>
      <c r="F7" s="25">
        <v>5.4109999999999998E-2</v>
      </c>
      <c r="G7" s="25">
        <v>4.4450000000000003E-2</v>
      </c>
      <c r="H7" s="24">
        <v>0.31008000000000002</v>
      </c>
      <c r="I7" s="25">
        <v>0.28204000000000001</v>
      </c>
      <c r="J7" s="25">
        <v>0.28221000000000002</v>
      </c>
      <c r="K7" s="24">
        <v>0.11403000000000001</v>
      </c>
      <c r="L7" s="25">
        <v>0.12565999999999999</v>
      </c>
      <c r="M7" s="25">
        <v>9.5320000000000002E-2</v>
      </c>
      <c r="N7" s="24">
        <v>0.66812000000000005</v>
      </c>
      <c r="O7" s="25">
        <v>0.42808000000000002</v>
      </c>
      <c r="P7" s="26">
        <v>0.58430000000000004</v>
      </c>
      <c r="Q7" s="25">
        <v>0.27245999999999998</v>
      </c>
      <c r="R7" s="25">
        <v>0.57118999999999998</v>
      </c>
      <c r="S7" s="27">
        <v>0.28188000000000002</v>
      </c>
    </row>
    <row r="8" spans="1:20" x14ac:dyDescent="0.2">
      <c r="A8" s="89" t="s">
        <v>14</v>
      </c>
      <c r="B8" s="16">
        <v>99338</v>
      </c>
      <c r="C8" s="16">
        <v>2331134</v>
      </c>
      <c r="D8" s="18">
        <v>947989</v>
      </c>
      <c r="E8" s="16">
        <v>303</v>
      </c>
      <c r="F8" s="16">
        <v>10220</v>
      </c>
      <c r="G8" s="18">
        <v>2335</v>
      </c>
      <c r="H8" s="16">
        <v>5688</v>
      </c>
      <c r="I8" s="16">
        <v>216430</v>
      </c>
      <c r="J8" s="18">
        <v>37930</v>
      </c>
      <c r="K8" s="16">
        <v>9842</v>
      </c>
      <c r="L8" s="16">
        <v>265062</v>
      </c>
      <c r="M8" s="16">
        <v>84682</v>
      </c>
      <c r="N8" s="73">
        <v>7063</v>
      </c>
      <c r="O8" s="16">
        <v>163698</v>
      </c>
      <c r="P8" s="18">
        <v>60558</v>
      </c>
      <c r="Q8" s="16">
        <v>5498</v>
      </c>
      <c r="R8" s="16">
        <v>462804</v>
      </c>
      <c r="S8" s="19">
        <v>60129</v>
      </c>
    </row>
    <row r="9" spans="1:20" ht="13.5" customHeight="1" x14ac:dyDescent="0.2">
      <c r="A9" s="89"/>
      <c r="B9" s="22">
        <v>1</v>
      </c>
      <c r="C9" s="23">
        <v>1</v>
      </c>
      <c r="D9" s="23">
        <v>1</v>
      </c>
      <c r="E9" s="24">
        <v>3.0500000000000002E-3</v>
      </c>
      <c r="F9" s="25">
        <v>4.3800000000000002E-3</v>
      </c>
      <c r="G9" s="25">
        <v>2.4599999999999999E-3</v>
      </c>
      <c r="H9" s="24">
        <v>5.7259999999999998E-2</v>
      </c>
      <c r="I9" s="25">
        <v>9.2840000000000006E-2</v>
      </c>
      <c r="J9" s="25">
        <v>4.0009999999999997E-2</v>
      </c>
      <c r="K9" s="24">
        <v>9.9080000000000001E-2</v>
      </c>
      <c r="L9" s="25">
        <v>0.11371000000000001</v>
      </c>
      <c r="M9" s="25">
        <v>8.9330000000000007E-2</v>
      </c>
      <c r="N9" s="24">
        <v>0.71763999999999994</v>
      </c>
      <c r="O9" s="25">
        <v>0.61758000000000002</v>
      </c>
      <c r="P9" s="26">
        <v>0.71511999999999998</v>
      </c>
      <c r="Q9" s="25">
        <v>5.5350000000000003E-2</v>
      </c>
      <c r="R9" s="25">
        <v>0.19853000000000001</v>
      </c>
      <c r="S9" s="27">
        <v>6.343E-2</v>
      </c>
    </row>
    <row r="10" spans="1:20" x14ac:dyDescent="0.2">
      <c r="A10" s="89" t="s">
        <v>15</v>
      </c>
      <c r="B10" s="16">
        <v>20369</v>
      </c>
      <c r="C10" s="16">
        <v>799375</v>
      </c>
      <c r="D10" s="18">
        <v>176161</v>
      </c>
      <c r="E10" s="16">
        <v>95</v>
      </c>
      <c r="F10" s="16">
        <v>15327</v>
      </c>
      <c r="G10" s="18">
        <v>788</v>
      </c>
      <c r="H10" s="16">
        <v>3069</v>
      </c>
      <c r="I10" s="16">
        <v>118174</v>
      </c>
      <c r="J10" s="18">
        <v>22913</v>
      </c>
      <c r="K10" s="16">
        <v>4792</v>
      </c>
      <c r="L10" s="16">
        <v>194320</v>
      </c>
      <c r="M10" s="16">
        <v>41523</v>
      </c>
      <c r="N10" s="73">
        <v>2285</v>
      </c>
      <c r="O10" s="16">
        <v>63981</v>
      </c>
      <c r="P10" s="18">
        <v>19966</v>
      </c>
      <c r="Q10" s="16">
        <v>7623</v>
      </c>
      <c r="R10" s="16">
        <v>468295</v>
      </c>
      <c r="S10" s="19">
        <v>72838</v>
      </c>
    </row>
    <row r="11" spans="1:20" x14ac:dyDescent="0.2">
      <c r="A11" s="89"/>
      <c r="B11" s="22">
        <v>1</v>
      </c>
      <c r="C11" s="23">
        <v>1</v>
      </c>
      <c r="D11" s="23">
        <v>1</v>
      </c>
      <c r="E11" s="24">
        <v>4.6600000000000001E-3</v>
      </c>
      <c r="F11" s="25">
        <v>1.917E-2</v>
      </c>
      <c r="G11" s="25">
        <v>4.47E-3</v>
      </c>
      <c r="H11" s="24">
        <v>0.15067</v>
      </c>
      <c r="I11" s="25">
        <v>0.14782999999999999</v>
      </c>
      <c r="J11" s="25">
        <v>0.13006999999999999</v>
      </c>
      <c r="K11" s="24">
        <v>0.23526</v>
      </c>
      <c r="L11" s="25">
        <v>0.24309</v>
      </c>
      <c r="M11" s="25">
        <v>0.23571</v>
      </c>
      <c r="N11" s="24">
        <v>0.47683999999999999</v>
      </c>
      <c r="O11" s="25">
        <v>0.32926</v>
      </c>
      <c r="P11" s="26">
        <v>0.48083999999999999</v>
      </c>
      <c r="Q11" s="25">
        <v>0.37425000000000003</v>
      </c>
      <c r="R11" s="25">
        <v>0.58582999999999996</v>
      </c>
      <c r="S11" s="27">
        <v>0.41347</v>
      </c>
    </row>
    <row r="12" spans="1:20" ht="13.5" customHeight="1" x14ac:dyDescent="0.2">
      <c r="A12" s="89" t="s">
        <v>16</v>
      </c>
      <c r="B12" s="16">
        <v>6414</v>
      </c>
      <c r="C12" s="16">
        <v>202267</v>
      </c>
      <c r="D12" s="18">
        <v>54989</v>
      </c>
      <c r="E12" s="16">
        <v>336</v>
      </c>
      <c r="F12" s="16">
        <v>9091</v>
      </c>
      <c r="G12" s="18">
        <v>2980</v>
      </c>
      <c r="H12" s="16">
        <v>964</v>
      </c>
      <c r="I12" s="16">
        <v>29845</v>
      </c>
      <c r="J12" s="18">
        <v>7333</v>
      </c>
      <c r="K12" s="16">
        <v>502</v>
      </c>
      <c r="L12" s="16">
        <v>20397</v>
      </c>
      <c r="M12" s="16">
        <v>4262</v>
      </c>
      <c r="N12" s="73">
        <v>141</v>
      </c>
      <c r="O12" s="16">
        <v>4040</v>
      </c>
      <c r="P12" s="18">
        <v>766</v>
      </c>
      <c r="Q12" s="16">
        <v>732</v>
      </c>
      <c r="R12" s="16">
        <v>61688</v>
      </c>
      <c r="S12" s="19">
        <v>7800</v>
      </c>
    </row>
    <row r="13" spans="1:20" x14ac:dyDescent="0.2">
      <c r="A13" s="89"/>
      <c r="B13" s="22">
        <v>1</v>
      </c>
      <c r="C13" s="23">
        <v>1</v>
      </c>
      <c r="D13" s="23">
        <v>1</v>
      </c>
      <c r="E13" s="24">
        <v>5.2389999999999999E-2</v>
      </c>
      <c r="F13" s="25">
        <v>4.4949999999999997E-2</v>
      </c>
      <c r="G13" s="25">
        <v>5.4190000000000002E-2</v>
      </c>
      <c r="H13" s="24">
        <v>0.15029999999999999</v>
      </c>
      <c r="I13" s="25">
        <v>0.14754999999999999</v>
      </c>
      <c r="J13" s="25">
        <v>0.13335</v>
      </c>
      <c r="K13" s="24">
        <v>7.8270000000000006E-2</v>
      </c>
      <c r="L13" s="25">
        <v>0.10084</v>
      </c>
      <c r="M13" s="25">
        <v>7.7509999999999996E-2</v>
      </c>
      <c r="N13" s="24">
        <v>0.28088000000000002</v>
      </c>
      <c r="O13" s="25">
        <v>0.19807</v>
      </c>
      <c r="P13" s="26">
        <v>0.17973</v>
      </c>
      <c r="Q13" s="25">
        <v>0.11413</v>
      </c>
      <c r="R13" s="25">
        <v>0.30497999999999997</v>
      </c>
      <c r="S13" s="27">
        <v>0.14185</v>
      </c>
    </row>
    <row r="14" spans="1:20" x14ac:dyDescent="0.2">
      <c r="A14" s="89" t="s">
        <v>17</v>
      </c>
      <c r="B14" s="16">
        <v>2980</v>
      </c>
      <c r="C14" s="16">
        <v>130594</v>
      </c>
      <c r="D14" s="18">
        <v>30362</v>
      </c>
      <c r="E14" s="16">
        <v>93</v>
      </c>
      <c r="F14" s="16">
        <v>3082</v>
      </c>
      <c r="G14" s="18">
        <v>865</v>
      </c>
      <c r="H14" s="16">
        <v>217</v>
      </c>
      <c r="I14" s="16">
        <v>13335</v>
      </c>
      <c r="J14" s="18">
        <v>1864</v>
      </c>
      <c r="K14" s="16">
        <v>267</v>
      </c>
      <c r="L14" s="16">
        <v>7528</v>
      </c>
      <c r="M14" s="16">
        <v>2053</v>
      </c>
      <c r="N14" s="73">
        <v>168</v>
      </c>
      <c r="O14" s="16">
        <v>4094</v>
      </c>
      <c r="P14" s="18">
        <v>1412</v>
      </c>
      <c r="Q14" s="16">
        <v>123</v>
      </c>
      <c r="R14" s="16">
        <v>17412</v>
      </c>
      <c r="S14" s="19">
        <v>1397</v>
      </c>
    </row>
    <row r="15" spans="1:20" ht="13.5" customHeight="1" x14ac:dyDescent="0.2">
      <c r="A15" s="89"/>
      <c r="B15" s="22">
        <v>1</v>
      </c>
      <c r="C15" s="23">
        <v>1</v>
      </c>
      <c r="D15" s="23">
        <v>1</v>
      </c>
      <c r="E15" s="24">
        <v>3.1210000000000002E-2</v>
      </c>
      <c r="F15" s="25">
        <v>2.3599999999999999E-2</v>
      </c>
      <c r="G15" s="25">
        <v>2.8490000000000001E-2</v>
      </c>
      <c r="H15" s="24">
        <v>7.2819999999999996E-2</v>
      </c>
      <c r="I15" s="25">
        <v>0.10211000000000001</v>
      </c>
      <c r="J15" s="25">
        <v>6.139E-2</v>
      </c>
      <c r="K15" s="24">
        <v>8.9599999999999999E-2</v>
      </c>
      <c r="L15" s="25">
        <v>5.7639999999999997E-2</v>
      </c>
      <c r="M15" s="25">
        <v>6.762E-2</v>
      </c>
      <c r="N15" s="24">
        <v>0.62921000000000005</v>
      </c>
      <c r="O15" s="25">
        <v>0.54383999999999999</v>
      </c>
      <c r="P15" s="26">
        <v>0.68776999999999999</v>
      </c>
      <c r="Q15" s="25">
        <v>4.1279999999999997E-2</v>
      </c>
      <c r="R15" s="25">
        <v>0.13333</v>
      </c>
      <c r="S15" s="27">
        <v>4.6010000000000002E-2</v>
      </c>
    </row>
    <row r="16" spans="1:20" ht="13.5" customHeight="1" x14ac:dyDescent="0.2">
      <c r="A16" s="89" t="s">
        <v>18</v>
      </c>
      <c r="B16" s="16">
        <v>8073</v>
      </c>
      <c r="C16" s="16">
        <v>209974</v>
      </c>
      <c r="D16" s="18">
        <v>82375</v>
      </c>
      <c r="E16" s="16">
        <v>644</v>
      </c>
      <c r="F16" s="16">
        <v>25096</v>
      </c>
      <c r="G16" s="18">
        <v>8594</v>
      </c>
      <c r="H16" s="16">
        <v>2921</v>
      </c>
      <c r="I16" s="16">
        <v>79196</v>
      </c>
      <c r="J16" s="18">
        <v>29211</v>
      </c>
      <c r="K16" s="16">
        <v>2941</v>
      </c>
      <c r="L16" s="16">
        <v>60002</v>
      </c>
      <c r="M16" s="16">
        <v>30768</v>
      </c>
      <c r="N16" s="73">
        <v>2620</v>
      </c>
      <c r="O16" s="16">
        <v>49635</v>
      </c>
      <c r="P16" s="18">
        <v>26165</v>
      </c>
      <c r="Q16" s="16">
        <v>1006</v>
      </c>
      <c r="R16" s="16">
        <v>74612</v>
      </c>
      <c r="S16" s="19">
        <v>15877</v>
      </c>
    </row>
    <row r="17" spans="1:19" x14ac:dyDescent="0.2">
      <c r="A17" s="89"/>
      <c r="B17" s="22">
        <v>1</v>
      </c>
      <c r="C17" s="23">
        <v>1</v>
      </c>
      <c r="D17" s="23">
        <v>1</v>
      </c>
      <c r="E17" s="24">
        <v>7.9769999999999994E-2</v>
      </c>
      <c r="F17" s="25">
        <v>0.11952</v>
      </c>
      <c r="G17" s="25">
        <v>0.10433000000000001</v>
      </c>
      <c r="H17" s="24">
        <v>0.36181999999999997</v>
      </c>
      <c r="I17" s="25">
        <v>0.37717000000000001</v>
      </c>
      <c r="J17" s="25">
        <v>0.35460999999999998</v>
      </c>
      <c r="K17" s="24">
        <v>0.36430000000000001</v>
      </c>
      <c r="L17" s="25">
        <v>0.28576000000000001</v>
      </c>
      <c r="M17" s="25">
        <v>0.37351000000000001</v>
      </c>
      <c r="N17" s="24">
        <v>0.89085000000000003</v>
      </c>
      <c r="O17" s="25">
        <v>0.82721999999999996</v>
      </c>
      <c r="P17" s="26">
        <v>0.85040000000000004</v>
      </c>
      <c r="Q17" s="25">
        <v>0.12461</v>
      </c>
      <c r="R17" s="25">
        <v>0.35533999999999999</v>
      </c>
      <c r="S17" s="27">
        <v>0.19273999999999999</v>
      </c>
    </row>
    <row r="18" spans="1:19" x14ac:dyDescent="0.2">
      <c r="A18" s="89" t="s">
        <v>20</v>
      </c>
      <c r="B18" s="16">
        <v>29637</v>
      </c>
      <c r="C18" s="16">
        <v>1027434</v>
      </c>
      <c r="D18" s="18">
        <v>273325</v>
      </c>
      <c r="E18" s="16">
        <v>1428</v>
      </c>
      <c r="F18" s="16">
        <v>84629</v>
      </c>
      <c r="G18" s="18">
        <v>14698</v>
      </c>
      <c r="H18" s="16">
        <v>5167</v>
      </c>
      <c r="I18" s="16">
        <v>235172</v>
      </c>
      <c r="J18" s="18">
        <v>42253</v>
      </c>
      <c r="K18" s="16">
        <v>2328</v>
      </c>
      <c r="L18" s="16">
        <v>63681</v>
      </c>
      <c r="M18" s="16">
        <v>18855</v>
      </c>
      <c r="N18" s="73">
        <v>1499</v>
      </c>
      <c r="O18" s="16">
        <v>38965</v>
      </c>
      <c r="P18" s="18">
        <v>11978</v>
      </c>
      <c r="Q18" s="16">
        <v>7361</v>
      </c>
      <c r="R18" s="16">
        <v>489650</v>
      </c>
      <c r="S18" s="19">
        <v>77274</v>
      </c>
    </row>
    <row r="19" spans="1:19" ht="13.5" customHeight="1" x14ac:dyDescent="0.2">
      <c r="A19" s="89"/>
      <c r="B19" s="22">
        <v>1</v>
      </c>
      <c r="C19" s="23">
        <v>1</v>
      </c>
      <c r="D19" s="23">
        <v>1</v>
      </c>
      <c r="E19" s="24">
        <v>4.8180000000000001E-2</v>
      </c>
      <c r="F19" s="25">
        <v>8.2369999999999999E-2</v>
      </c>
      <c r="G19" s="25">
        <v>5.3769999999999998E-2</v>
      </c>
      <c r="H19" s="24">
        <v>0.17433999999999999</v>
      </c>
      <c r="I19" s="25">
        <v>0.22889000000000001</v>
      </c>
      <c r="J19" s="25">
        <v>0.15459000000000001</v>
      </c>
      <c r="K19" s="24">
        <v>7.8549999999999995E-2</v>
      </c>
      <c r="L19" s="25">
        <v>6.198E-2</v>
      </c>
      <c r="M19" s="25">
        <v>6.898E-2</v>
      </c>
      <c r="N19" s="24">
        <v>0.64390000000000003</v>
      </c>
      <c r="O19" s="25">
        <v>0.61187999999999998</v>
      </c>
      <c r="P19" s="26">
        <v>0.63527</v>
      </c>
      <c r="Q19" s="25">
        <v>0.24837000000000001</v>
      </c>
      <c r="R19" s="25">
        <v>0.47658</v>
      </c>
      <c r="S19" s="27">
        <v>0.28272000000000003</v>
      </c>
    </row>
    <row r="20" spans="1:19" ht="12.75" customHeight="1" x14ac:dyDescent="0.2">
      <c r="A20" s="89" t="s">
        <v>21</v>
      </c>
      <c r="B20" s="16">
        <v>2553</v>
      </c>
      <c r="C20" s="16">
        <v>96347</v>
      </c>
      <c r="D20" s="18">
        <v>26087</v>
      </c>
      <c r="E20" s="16">
        <v>198</v>
      </c>
      <c r="F20" s="16">
        <v>5480</v>
      </c>
      <c r="G20" s="18">
        <v>2125</v>
      </c>
      <c r="H20" s="16">
        <v>160</v>
      </c>
      <c r="I20" s="16">
        <v>2504</v>
      </c>
      <c r="J20" s="18">
        <v>1498</v>
      </c>
      <c r="K20" s="16">
        <v>251</v>
      </c>
      <c r="L20" s="16">
        <v>8318</v>
      </c>
      <c r="M20" s="16">
        <v>2349</v>
      </c>
      <c r="N20" s="73">
        <v>47</v>
      </c>
      <c r="O20" s="16">
        <v>715</v>
      </c>
      <c r="P20" s="18">
        <v>256</v>
      </c>
      <c r="Q20" s="16">
        <v>243</v>
      </c>
      <c r="R20" s="16">
        <v>41155</v>
      </c>
      <c r="S20" s="19">
        <v>3746</v>
      </c>
    </row>
    <row r="21" spans="1:19" x14ac:dyDescent="0.2">
      <c r="A21" s="89"/>
      <c r="B21" s="22">
        <v>1</v>
      </c>
      <c r="C21" s="23">
        <v>1</v>
      </c>
      <c r="D21" s="23">
        <v>1</v>
      </c>
      <c r="E21" s="24">
        <v>7.7560000000000004E-2</v>
      </c>
      <c r="F21" s="25">
        <v>5.688E-2</v>
      </c>
      <c r="G21" s="25">
        <v>8.1460000000000005E-2</v>
      </c>
      <c r="H21" s="24">
        <v>6.2670000000000003E-2</v>
      </c>
      <c r="I21" s="25">
        <v>2.5989999999999999E-2</v>
      </c>
      <c r="J21" s="25">
        <v>5.7419999999999999E-2</v>
      </c>
      <c r="K21" s="24">
        <v>9.8320000000000005E-2</v>
      </c>
      <c r="L21" s="25">
        <v>8.6330000000000004E-2</v>
      </c>
      <c r="M21" s="25">
        <v>9.0039999999999995E-2</v>
      </c>
      <c r="N21" s="24">
        <v>0.18725</v>
      </c>
      <c r="O21" s="25">
        <v>8.5959999999999995E-2</v>
      </c>
      <c r="P21" s="26">
        <v>0.10897999999999999</v>
      </c>
      <c r="Q21" s="25">
        <v>9.5180000000000001E-2</v>
      </c>
      <c r="R21" s="25">
        <v>0.42714999999999997</v>
      </c>
      <c r="S21" s="27">
        <v>0.14360000000000001</v>
      </c>
    </row>
    <row r="22" spans="1:19" ht="13.5" customHeight="1" x14ac:dyDescent="0.2">
      <c r="A22" s="89" t="s">
        <v>22</v>
      </c>
      <c r="B22" s="16">
        <v>39497</v>
      </c>
      <c r="C22" s="16">
        <v>1670464</v>
      </c>
      <c r="D22" s="18">
        <v>391192</v>
      </c>
      <c r="E22" s="16">
        <v>1692</v>
      </c>
      <c r="F22" s="16">
        <v>220051</v>
      </c>
      <c r="G22" s="18">
        <v>17944</v>
      </c>
      <c r="H22" s="16">
        <v>2504</v>
      </c>
      <c r="I22" s="16">
        <v>207516</v>
      </c>
      <c r="J22" s="18">
        <v>24253</v>
      </c>
      <c r="K22" s="16">
        <v>2473</v>
      </c>
      <c r="L22" s="16">
        <v>92687</v>
      </c>
      <c r="M22" s="16">
        <v>20066</v>
      </c>
      <c r="N22" s="73">
        <v>1269</v>
      </c>
      <c r="O22" s="16">
        <v>28109</v>
      </c>
      <c r="P22" s="18">
        <v>9868</v>
      </c>
      <c r="Q22" s="16">
        <v>3905</v>
      </c>
      <c r="R22" s="16">
        <v>437511</v>
      </c>
      <c r="S22" s="19">
        <v>50952</v>
      </c>
    </row>
    <row r="23" spans="1:19" x14ac:dyDescent="0.2">
      <c r="A23" s="89"/>
      <c r="B23" s="22">
        <v>1</v>
      </c>
      <c r="C23" s="23">
        <v>1</v>
      </c>
      <c r="D23" s="23">
        <v>1</v>
      </c>
      <c r="E23" s="24">
        <v>4.2840000000000003E-2</v>
      </c>
      <c r="F23" s="25">
        <v>0.13173000000000001</v>
      </c>
      <c r="G23" s="25">
        <v>4.5870000000000001E-2</v>
      </c>
      <c r="H23" s="24">
        <v>6.3399999999999998E-2</v>
      </c>
      <c r="I23" s="25">
        <v>0.12422999999999999</v>
      </c>
      <c r="J23" s="25">
        <v>6.2E-2</v>
      </c>
      <c r="K23" s="24">
        <v>6.2609999999999999E-2</v>
      </c>
      <c r="L23" s="25">
        <v>5.5489999999999998E-2</v>
      </c>
      <c r="M23" s="25">
        <v>5.1290000000000002E-2</v>
      </c>
      <c r="N23" s="24">
        <v>0.51314000000000004</v>
      </c>
      <c r="O23" s="25">
        <v>0.30326999999999998</v>
      </c>
      <c r="P23" s="26">
        <v>0.49177999999999999</v>
      </c>
      <c r="Q23" s="25">
        <v>9.887E-2</v>
      </c>
      <c r="R23" s="25">
        <v>0.26190999999999998</v>
      </c>
      <c r="S23" s="27">
        <v>0.13025</v>
      </c>
    </row>
    <row r="24" spans="1:19" ht="12.75" customHeight="1" x14ac:dyDescent="0.2">
      <c r="A24" s="89" t="s">
        <v>23</v>
      </c>
      <c r="B24" s="16">
        <v>65241</v>
      </c>
      <c r="C24" s="16">
        <v>2290862</v>
      </c>
      <c r="D24" s="18">
        <v>658799</v>
      </c>
      <c r="E24" s="16">
        <v>2190</v>
      </c>
      <c r="F24" s="16">
        <v>132679</v>
      </c>
      <c r="G24" s="18">
        <v>21390</v>
      </c>
      <c r="H24" s="16">
        <v>4325</v>
      </c>
      <c r="I24" s="16">
        <v>214645</v>
      </c>
      <c r="J24" s="18">
        <v>34564</v>
      </c>
      <c r="K24" s="16">
        <v>5409</v>
      </c>
      <c r="L24" s="16">
        <v>193596</v>
      </c>
      <c r="M24" s="16">
        <v>45048</v>
      </c>
      <c r="N24" s="73">
        <v>2172</v>
      </c>
      <c r="O24" s="16">
        <v>49223</v>
      </c>
      <c r="P24" s="18">
        <v>15614</v>
      </c>
      <c r="Q24" s="16">
        <v>8392</v>
      </c>
      <c r="R24" s="16">
        <v>781088</v>
      </c>
      <c r="S24" s="19">
        <v>106201</v>
      </c>
    </row>
    <row r="25" spans="1:19" x14ac:dyDescent="0.2">
      <c r="A25" s="89"/>
      <c r="B25" s="22">
        <v>1</v>
      </c>
      <c r="C25" s="23">
        <v>1</v>
      </c>
      <c r="D25" s="23">
        <v>1</v>
      </c>
      <c r="E25" s="24">
        <v>3.3570000000000003E-2</v>
      </c>
      <c r="F25" s="25">
        <v>5.7919999999999999E-2</v>
      </c>
      <c r="G25" s="25">
        <v>3.2469999999999999E-2</v>
      </c>
      <c r="H25" s="24">
        <v>6.6290000000000002E-2</v>
      </c>
      <c r="I25" s="25">
        <v>9.3700000000000006E-2</v>
      </c>
      <c r="J25" s="25">
        <v>5.2470000000000003E-2</v>
      </c>
      <c r="K25" s="24">
        <v>8.2909999999999998E-2</v>
      </c>
      <c r="L25" s="25">
        <v>8.4510000000000002E-2</v>
      </c>
      <c r="M25" s="25">
        <v>6.8379999999999996E-2</v>
      </c>
      <c r="N25" s="24">
        <v>0.40155000000000002</v>
      </c>
      <c r="O25" s="25">
        <v>0.25425999999999999</v>
      </c>
      <c r="P25" s="26">
        <v>0.34660999999999997</v>
      </c>
      <c r="Q25" s="25">
        <v>0.12862999999999999</v>
      </c>
      <c r="R25" s="25">
        <v>0.34095999999999999</v>
      </c>
      <c r="S25" s="27">
        <v>0.16120000000000001</v>
      </c>
    </row>
    <row r="26" spans="1:19" ht="12.75" customHeight="1" x14ac:dyDescent="0.2">
      <c r="A26" s="89" t="s">
        <v>24</v>
      </c>
      <c r="B26" s="16">
        <v>20481</v>
      </c>
      <c r="C26" s="16">
        <v>634426</v>
      </c>
      <c r="D26" s="18">
        <v>200464</v>
      </c>
      <c r="E26" s="16">
        <v>783</v>
      </c>
      <c r="F26" s="16">
        <v>32248</v>
      </c>
      <c r="G26" s="18">
        <v>8178</v>
      </c>
      <c r="H26" s="16">
        <v>981</v>
      </c>
      <c r="I26" s="16">
        <v>55646</v>
      </c>
      <c r="J26" s="18">
        <v>8744</v>
      </c>
      <c r="K26" s="16">
        <v>1093</v>
      </c>
      <c r="L26" s="16">
        <v>30750</v>
      </c>
      <c r="M26" s="16">
        <v>8679</v>
      </c>
      <c r="N26" s="73">
        <v>668</v>
      </c>
      <c r="O26" s="16">
        <v>14746</v>
      </c>
      <c r="P26" s="18">
        <v>4839</v>
      </c>
      <c r="Q26" s="16">
        <v>2289</v>
      </c>
      <c r="R26" s="16">
        <v>210800</v>
      </c>
      <c r="S26" s="19">
        <v>28748</v>
      </c>
    </row>
    <row r="27" spans="1:19" x14ac:dyDescent="0.2">
      <c r="A27" s="89"/>
      <c r="B27" s="22">
        <v>1</v>
      </c>
      <c r="C27" s="23">
        <v>1</v>
      </c>
      <c r="D27" s="23">
        <v>1</v>
      </c>
      <c r="E27" s="24">
        <v>3.823E-2</v>
      </c>
      <c r="F27" s="25">
        <v>5.083E-2</v>
      </c>
      <c r="G27" s="25">
        <v>4.0800000000000003E-2</v>
      </c>
      <c r="H27" s="24">
        <v>4.7899999999999998E-2</v>
      </c>
      <c r="I27" s="25">
        <v>8.7709999999999996E-2</v>
      </c>
      <c r="J27" s="25">
        <v>4.3619999999999999E-2</v>
      </c>
      <c r="K27" s="24">
        <v>5.3370000000000001E-2</v>
      </c>
      <c r="L27" s="25">
        <v>4.8469999999999999E-2</v>
      </c>
      <c r="M27" s="25">
        <v>4.3290000000000002E-2</v>
      </c>
      <c r="N27" s="24">
        <v>0.61116000000000004</v>
      </c>
      <c r="O27" s="25">
        <v>0.47954000000000002</v>
      </c>
      <c r="P27" s="26">
        <v>0.55754999999999999</v>
      </c>
      <c r="Q27" s="25">
        <v>0.11176</v>
      </c>
      <c r="R27" s="25">
        <v>0.33227000000000001</v>
      </c>
      <c r="S27" s="27">
        <v>0.14341000000000001</v>
      </c>
    </row>
    <row r="28" spans="1:19" x14ac:dyDescent="0.2">
      <c r="A28" s="89" t="s">
        <v>25</v>
      </c>
      <c r="B28" s="16">
        <v>7357</v>
      </c>
      <c r="C28" s="16">
        <v>231227</v>
      </c>
      <c r="D28" s="18">
        <v>72924</v>
      </c>
      <c r="E28" s="16">
        <v>178</v>
      </c>
      <c r="F28" s="16">
        <v>13812</v>
      </c>
      <c r="G28" s="18">
        <v>2313</v>
      </c>
      <c r="H28" s="16">
        <v>280</v>
      </c>
      <c r="I28" s="16">
        <v>17149</v>
      </c>
      <c r="J28" s="18">
        <v>2107</v>
      </c>
      <c r="K28" s="16">
        <v>168</v>
      </c>
      <c r="L28" s="16">
        <v>4649</v>
      </c>
      <c r="M28" s="16">
        <v>898</v>
      </c>
      <c r="N28" s="73">
        <v>70</v>
      </c>
      <c r="O28" s="16">
        <v>1057</v>
      </c>
      <c r="P28" s="18">
        <v>318</v>
      </c>
      <c r="Q28" s="16">
        <v>344</v>
      </c>
      <c r="R28" s="16">
        <v>32022</v>
      </c>
      <c r="S28" s="19">
        <v>4486</v>
      </c>
    </row>
    <row r="29" spans="1:19" x14ac:dyDescent="0.2">
      <c r="A29" s="89"/>
      <c r="B29" s="22">
        <v>1</v>
      </c>
      <c r="C29" s="23">
        <v>1</v>
      </c>
      <c r="D29" s="23">
        <v>1</v>
      </c>
      <c r="E29" s="24">
        <v>2.419E-2</v>
      </c>
      <c r="F29" s="25">
        <v>5.9729999999999998E-2</v>
      </c>
      <c r="G29" s="25">
        <v>3.1719999999999998E-2</v>
      </c>
      <c r="H29" s="24">
        <v>3.8059999999999997E-2</v>
      </c>
      <c r="I29" s="25">
        <v>7.417E-2</v>
      </c>
      <c r="J29" s="25">
        <v>2.8889999999999999E-2</v>
      </c>
      <c r="K29" s="24">
        <v>2.2839999999999999E-2</v>
      </c>
      <c r="L29" s="25">
        <v>2.0109999999999999E-2</v>
      </c>
      <c r="M29" s="25">
        <v>1.231E-2</v>
      </c>
      <c r="N29" s="24">
        <v>0.41666999999999998</v>
      </c>
      <c r="O29" s="25">
        <v>0.22736000000000001</v>
      </c>
      <c r="P29" s="26">
        <v>0.35411999999999999</v>
      </c>
      <c r="Q29" s="25">
        <v>4.6760000000000003E-2</v>
      </c>
      <c r="R29" s="25">
        <v>0.13849</v>
      </c>
      <c r="S29" s="27">
        <v>6.1519999999999998E-2</v>
      </c>
    </row>
    <row r="30" spans="1:19" x14ac:dyDescent="0.2">
      <c r="A30" s="89" t="s">
        <v>29</v>
      </c>
      <c r="B30" s="16">
        <v>10887</v>
      </c>
      <c r="C30" s="16">
        <v>308653</v>
      </c>
      <c r="D30" s="18">
        <v>105731</v>
      </c>
      <c r="E30" s="16">
        <v>313</v>
      </c>
      <c r="F30" s="16">
        <v>4030</v>
      </c>
      <c r="G30" s="18">
        <v>2952</v>
      </c>
      <c r="H30" s="16">
        <v>839</v>
      </c>
      <c r="I30" s="16">
        <v>32257</v>
      </c>
      <c r="J30" s="18">
        <v>7423</v>
      </c>
      <c r="K30" s="16">
        <v>696</v>
      </c>
      <c r="L30" s="16">
        <v>23756</v>
      </c>
      <c r="M30" s="16">
        <v>5766</v>
      </c>
      <c r="N30" s="73">
        <v>460</v>
      </c>
      <c r="O30" s="16">
        <v>16021</v>
      </c>
      <c r="P30" s="18">
        <v>3790</v>
      </c>
      <c r="Q30" s="16">
        <v>1279</v>
      </c>
      <c r="R30" s="16">
        <v>93548</v>
      </c>
      <c r="S30" s="19">
        <v>14544</v>
      </c>
    </row>
    <row r="31" spans="1:19" x14ac:dyDescent="0.2">
      <c r="A31" s="89"/>
      <c r="B31" s="22">
        <v>1</v>
      </c>
      <c r="C31" s="23">
        <v>1</v>
      </c>
      <c r="D31" s="23">
        <v>1</v>
      </c>
      <c r="E31" s="24">
        <v>2.8750000000000001E-2</v>
      </c>
      <c r="F31" s="25">
        <v>1.306E-2</v>
      </c>
      <c r="G31" s="25">
        <v>2.792E-2</v>
      </c>
      <c r="H31" s="24">
        <v>7.7060000000000003E-2</v>
      </c>
      <c r="I31" s="25">
        <v>0.10451000000000001</v>
      </c>
      <c r="J31" s="25">
        <v>7.0209999999999995E-2</v>
      </c>
      <c r="K31" s="24">
        <v>6.3930000000000001E-2</v>
      </c>
      <c r="L31" s="25">
        <v>7.6969999999999997E-2</v>
      </c>
      <c r="M31" s="25">
        <v>5.4530000000000002E-2</v>
      </c>
      <c r="N31" s="24">
        <v>0.66091999999999995</v>
      </c>
      <c r="O31" s="25">
        <v>0.6744</v>
      </c>
      <c r="P31" s="26">
        <v>0.6573</v>
      </c>
      <c r="Q31" s="25">
        <v>0.11748</v>
      </c>
      <c r="R31" s="25">
        <v>0.30308000000000002</v>
      </c>
      <c r="S31" s="27">
        <v>0.13755999999999999</v>
      </c>
    </row>
    <row r="32" spans="1:19" ht="12.75" customHeight="1" x14ac:dyDescent="0.2">
      <c r="A32" s="89" t="s">
        <v>30</v>
      </c>
      <c r="B32" s="16">
        <v>5254</v>
      </c>
      <c r="C32" s="16">
        <v>155223</v>
      </c>
      <c r="D32" s="18">
        <v>51060</v>
      </c>
      <c r="E32" s="16">
        <v>127</v>
      </c>
      <c r="F32" s="16">
        <v>6194</v>
      </c>
      <c r="G32" s="18">
        <v>1473</v>
      </c>
      <c r="H32" s="16">
        <v>249</v>
      </c>
      <c r="I32" s="16">
        <v>12193</v>
      </c>
      <c r="J32" s="18">
        <v>1770</v>
      </c>
      <c r="K32" s="16">
        <v>457</v>
      </c>
      <c r="L32" s="16">
        <v>16787</v>
      </c>
      <c r="M32" s="16">
        <v>3747</v>
      </c>
      <c r="N32" s="73">
        <v>127</v>
      </c>
      <c r="O32" s="16">
        <v>3408</v>
      </c>
      <c r="P32" s="18">
        <v>591</v>
      </c>
      <c r="Q32" s="16">
        <v>519</v>
      </c>
      <c r="R32" s="16">
        <v>44954</v>
      </c>
      <c r="S32" s="19">
        <v>6493</v>
      </c>
    </row>
    <row r="33" spans="1:19" x14ac:dyDescent="0.2">
      <c r="A33" s="89"/>
      <c r="B33" s="22">
        <v>1</v>
      </c>
      <c r="C33" s="23">
        <v>1</v>
      </c>
      <c r="D33" s="23">
        <v>1</v>
      </c>
      <c r="E33" s="24">
        <v>2.4170000000000001E-2</v>
      </c>
      <c r="F33" s="25">
        <v>3.9899999999999998E-2</v>
      </c>
      <c r="G33" s="25">
        <v>2.8850000000000001E-2</v>
      </c>
      <c r="H33" s="24">
        <v>4.7390000000000002E-2</v>
      </c>
      <c r="I33" s="25">
        <v>7.8549999999999995E-2</v>
      </c>
      <c r="J33" s="25">
        <v>3.4669999999999999E-2</v>
      </c>
      <c r="K33" s="24">
        <v>8.6980000000000002E-2</v>
      </c>
      <c r="L33" s="25">
        <v>0.10815</v>
      </c>
      <c r="M33" s="25">
        <v>7.3380000000000001E-2</v>
      </c>
      <c r="N33" s="24">
        <v>0.27789999999999998</v>
      </c>
      <c r="O33" s="25">
        <v>0.20301</v>
      </c>
      <c r="P33" s="26">
        <v>0.15773000000000001</v>
      </c>
      <c r="Q33" s="25">
        <v>9.8780000000000007E-2</v>
      </c>
      <c r="R33" s="25">
        <v>0.28960999999999998</v>
      </c>
      <c r="S33" s="27">
        <v>0.12716</v>
      </c>
    </row>
    <row r="34" spans="1:19" ht="12.75" customHeight="1" x14ac:dyDescent="0.2">
      <c r="A34" s="89" t="s">
        <v>31</v>
      </c>
      <c r="B34" s="16">
        <v>17727</v>
      </c>
      <c r="C34" s="16">
        <v>554071</v>
      </c>
      <c r="D34" s="18">
        <v>168733</v>
      </c>
      <c r="E34" s="16">
        <v>1064</v>
      </c>
      <c r="F34" s="16">
        <v>88787</v>
      </c>
      <c r="G34" s="18">
        <v>13700</v>
      </c>
      <c r="H34" s="16">
        <v>1081</v>
      </c>
      <c r="I34" s="16">
        <v>77173</v>
      </c>
      <c r="J34" s="18">
        <v>10204</v>
      </c>
      <c r="K34" s="16">
        <v>1093</v>
      </c>
      <c r="L34" s="16">
        <v>35421</v>
      </c>
      <c r="M34" s="16">
        <v>8567</v>
      </c>
      <c r="N34" s="73">
        <v>491</v>
      </c>
      <c r="O34" s="16">
        <v>9987</v>
      </c>
      <c r="P34" s="18">
        <v>3462</v>
      </c>
      <c r="Q34" s="16">
        <v>1607</v>
      </c>
      <c r="R34" s="16">
        <v>184402</v>
      </c>
      <c r="S34" s="19">
        <v>22406</v>
      </c>
    </row>
    <row r="35" spans="1:19" x14ac:dyDescent="0.2">
      <c r="A35" s="89"/>
      <c r="B35" s="22">
        <v>1</v>
      </c>
      <c r="C35" s="23">
        <v>1</v>
      </c>
      <c r="D35" s="23">
        <v>1</v>
      </c>
      <c r="E35" s="24">
        <v>6.0019999999999997E-2</v>
      </c>
      <c r="F35" s="25">
        <v>0.16023999999999999</v>
      </c>
      <c r="G35" s="25">
        <v>8.1189999999999998E-2</v>
      </c>
      <c r="H35" s="24">
        <v>6.0979999999999999E-2</v>
      </c>
      <c r="I35" s="25">
        <v>0.13927999999999999</v>
      </c>
      <c r="J35" s="25">
        <v>6.0470000000000003E-2</v>
      </c>
      <c r="K35" s="24">
        <v>6.166E-2</v>
      </c>
      <c r="L35" s="25">
        <v>6.3930000000000001E-2</v>
      </c>
      <c r="M35" s="25">
        <v>5.0770000000000003E-2</v>
      </c>
      <c r="N35" s="24">
        <v>0.44922000000000001</v>
      </c>
      <c r="O35" s="25">
        <v>0.28194999999999998</v>
      </c>
      <c r="P35" s="26">
        <v>0.40411000000000002</v>
      </c>
      <c r="Q35" s="25">
        <v>9.0649999999999994E-2</v>
      </c>
      <c r="R35" s="25">
        <v>0.33280999999999999</v>
      </c>
      <c r="S35" s="27">
        <v>0.13278999999999999</v>
      </c>
    </row>
    <row r="36" spans="1:19" x14ac:dyDescent="0.2">
      <c r="A36" s="80" t="s">
        <v>32</v>
      </c>
      <c r="B36" s="32">
        <v>6004</v>
      </c>
      <c r="C36" s="32">
        <v>232518</v>
      </c>
      <c r="D36" s="33">
        <v>60881</v>
      </c>
      <c r="E36" s="32">
        <v>158</v>
      </c>
      <c r="F36" s="32">
        <v>3222</v>
      </c>
      <c r="G36" s="33">
        <v>1446</v>
      </c>
      <c r="H36" s="32">
        <v>407</v>
      </c>
      <c r="I36" s="32">
        <v>23022</v>
      </c>
      <c r="J36" s="33">
        <v>3251</v>
      </c>
      <c r="K36" s="32">
        <v>299</v>
      </c>
      <c r="L36" s="32">
        <v>11855</v>
      </c>
      <c r="M36" s="32">
        <v>2688</v>
      </c>
      <c r="N36" s="31">
        <v>89</v>
      </c>
      <c r="O36" s="32">
        <v>2276</v>
      </c>
      <c r="P36" s="33">
        <v>442</v>
      </c>
      <c r="Q36" s="32">
        <v>836</v>
      </c>
      <c r="R36" s="32">
        <v>90321</v>
      </c>
      <c r="S36" s="34">
        <v>10280</v>
      </c>
    </row>
    <row r="37" spans="1:19" x14ac:dyDescent="0.2">
      <c r="A37" s="81"/>
      <c r="B37" s="36">
        <v>1</v>
      </c>
      <c r="C37" s="36">
        <v>1</v>
      </c>
      <c r="D37" s="36">
        <v>1</v>
      </c>
      <c r="E37" s="37">
        <v>2.632E-2</v>
      </c>
      <c r="F37" s="38">
        <v>1.3860000000000001E-2</v>
      </c>
      <c r="G37" s="38">
        <v>2.375E-2</v>
      </c>
      <c r="H37" s="37">
        <v>6.7790000000000003E-2</v>
      </c>
      <c r="I37" s="38">
        <v>9.9010000000000001E-2</v>
      </c>
      <c r="J37" s="38">
        <v>5.3400000000000003E-2</v>
      </c>
      <c r="K37" s="37">
        <v>4.9799999999999997E-2</v>
      </c>
      <c r="L37" s="38">
        <v>5.0990000000000001E-2</v>
      </c>
      <c r="M37" s="38">
        <v>4.4150000000000002E-2</v>
      </c>
      <c r="N37" s="37">
        <v>0.29765999999999998</v>
      </c>
      <c r="O37" s="38">
        <v>0.19198999999999999</v>
      </c>
      <c r="P37" s="39">
        <v>0.16442999999999999</v>
      </c>
      <c r="Q37" s="38">
        <v>0.13924</v>
      </c>
      <c r="R37" s="38">
        <v>0.38845000000000002</v>
      </c>
      <c r="S37" s="42">
        <v>0.16885</v>
      </c>
    </row>
    <row r="38" spans="1:19" ht="12.75" customHeight="1" x14ac:dyDescent="0.2">
      <c r="A38" s="84" t="s">
        <v>33</v>
      </c>
      <c r="B38" s="45">
        <v>434583</v>
      </c>
      <c r="C38" s="46">
        <v>13318794</v>
      </c>
      <c r="D38" s="47">
        <v>4187693</v>
      </c>
      <c r="E38" s="46">
        <v>13786</v>
      </c>
      <c r="F38" s="46">
        <v>786193</v>
      </c>
      <c r="G38" s="47">
        <v>141195</v>
      </c>
      <c r="H38" s="46">
        <v>57618</v>
      </c>
      <c r="I38" s="46">
        <v>2023614</v>
      </c>
      <c r="J38" s="47">
        <v>485533</v>
      </c>
      <c r="K38" s="46">
        <v>43190</v>
      </c>
      <c r="L38" s="46">
        <v>1335946</v>
      </c>
      <c r="M38" s="46">
        <v>364467</v>
      </c>
      <c r="N38" s="45">
        <v>26237</v>
      </c>
      <c r="O38" s="46">
        <v>581435</v>
      </c>
      <c r="P38" s="47">
        <v>209408</v>
      </c>
      <c r="Q38" s="46">
        <v>67033</v>
      </c>
      <c r="R38" s="46">
        <v>4886370</v>
      </c>
      <c r="S38" s="74">
        <v>733094</v>
      </c>
    </row>
    <row r="39" spans="1:19" ht="13.5" thickBot="1" x14ac:dyDescent="0.25">
      <c r="A39" s="85"/>
      <c r="B39" s="50">
        <v>1</v>
      </c>
      <c r="C39" s="51">
        <v>1</v>
      </c>
      <c r="D39" s="51">
        <v>1</v>
      </c>
      <c r="E39" s="52">
        <v>3.1719999999999998E-2</v>
      </c>
      <c r="F39" s="53">
        <v>5.9029999999999999E-2</v>
      </c>
      <c r="G39" s="53">
        <v>3.372E-2</v>
      </c>
      <c r="H39" s="52">
        <v>0.13258</v>
      </c>
      <c r="I39" s="53">
        <v>0.15193999999999999</v>
      </c>
      <c r="J39" s="53">
        <v>0.11594</v>
      </c>
      <c r="K39" s="52">
        <v>9.9379999999999996E-2</v>
      </c>
      <c r="L39" s="53">
        <v>0.10031</v>
      </c>
      <c r="M39" s="53">
        <v>8.7029999999999996E-2</v>
      </c>
      <c r="N39" s="52">
        <v>0.60748000000000002</v>
      </c>
      <c r="O39" s="53">
        <v>0.43522</v>
      </c>
      <c r="P39" s="54">
        <v>0.57455999999999996</v>
      </c>
      <c r="Q39" s="53">
        <v>0.15425</v>
      </c>
      <c r="R39" s="53">
        <v>0.36687999999999998</v>
      </c>
      <c r="S39" s="55">
        <v>0.17505999999999999</v>
      </c>
    </row>
    <row r="40" spans="1:19" s="14" customFormat="1" x14ac:dyDescent="0.2"/>
    <row r="41" spans="1:19" s="60" customFormat="1" ht="11.25" x14ac:dyDescent="0.2">
      <c r="A41" s="60" t="str">
        <f>"Anmerkungen. Datengrundlage: Volkshochschul-Statistik "&amp;[1]Hilfswerte!B1&amp;"; Basis: "&amp;[1]Tabelle1!$C$36&amp;" vhs."</f>
        <v>Anmerkungen. Datengrundlage: Volkshochschul-Statistik 2022; Basis: 826 vhs.</v>
      </c>
      <c r="M41" s="75"/>
      <c r="N41" s="75"/>
      <c r="O41" s="75"/>
      <c r="P41" s="75"/>
    </row>
    <row r="42" spans="1:19" s="60" customFormat="1" ht="11.25" x14ac:dyDescent="0.2">
      <c r="A42" s="60" t="s">
        <v>46</v>
      </c>
    </row>
    <row r="43" spans="1:19" s="60" customFormat="1" ht="11.25" x14ac:dyDescent="0.2"/>
    <row r="44" spans="1:19" s="60" customFormat="1" ht="11.25" x14ac:dyDescent="0.2">
      <c r="A44" s="60" t="str">
        <f>[1]Tabelle1!$A$41</f>
        <v>Siehe Bericht: Ortmanns, V., Huntemann, H., Lux, T. &amp; Bachem, A. (2024): Volkshochschul-Statistik – 61. Folge, Berichtsjahr 2022 (Version 1.1.0).</v>
      </c>
    </row>
    <row r="45" spans="1:19" s="60" customFormat="1" ht="11.25" x14ac:dyDescent="0.2">
      <c r="A45" s="76" t="s">
        <v>47</v>
      </c>
    </row>
    <row r="46" spans="1:19" s="60" customFormat="1" x14ac:dyDescent="0.2">
      <c r="A46" s="14"/>
    </row>
    <row r="47" spans="1:19" s="60" customFormat="1" ht="11.25" x14ac:dyDescent="0.2">
      <c r="A47" s="63" t="s">
        <v>37</v>
      </c>
    </row>
    <row r="50" spans="1:20" s="77" customFormat="1" ht="44.25" x14ac:dyDescent="0.55000000000000004">
      <c r="A50" s="64"/>
      <c r="T50" s="78"/>
    </row>
  </sheetData>
  <mergeCells count="26">
    <mergeCell ref="A1:S1"/>
    <mergeCell ref="A2:A5"/>
    <mergeCell ref="B2:D3"/>
    <mergeCell ref="E2:S2"/>
    <mergeCell ref="E3:G4"/>
    <mergeCell ref="H3:J4"/>
    <mergeCell ref="K3:M4"/>
    <mergeCell ref="Q3:S3"/>
    <mergeCell ref="N4:P4"/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30:A31"/>
    <mergeCell ref="A32:A33"/>
    <mergeCell ref="A34:A35"/>
    <mergeCell ref="A36:A37"/>
    <mergeCell ref="A38:A39"/>
  </mergeCells>
  <conditionalFormatting sqref="A7 A9 A11 A13 A15 A17 A19 A21 A23 A25 A27 A29 A31 A33 A35 A37">
    <cfRule type="cellIs" dxfId="112" priority="18" stopIfTrue="1" operator="equal">
      <formula>1</formula>
    </cfRule>
    <cfRule type="cellIs" dxfId="111" priority="19" stopIfTrue="1" operator="lessThan">
      <formula>0.0005</formula>
    </cfRule>
  </conditionalFormatting>
  <conditionalFormatting sqref="A6:S6">
    <cfRule type="cellIs" dxfId="110" priority="17" stopIfTrue="1" operator="equal">
      <formula>0</formula>
    </cfRule>
  </conditionalFormatting>
  <conditionalFormatting sqref="A10:S10">
    <cfRule type="cellIs" dxfId="109" priority="15" stopIfTrue="1" operator="equal">
      <formula>0</formula>
    </cfRule>
  </conditionalFormatting>
  <conditionalFormatting sqref="A12:S12">
    <cfRule type="cellIs" dxfId="108" priority="14" stopIfTrue="1" operator="equal">
      <formula>0</formula>
    </cfRule>
  </conditionalFormatting>
  <conditionalFormatting sqref="A14:S14">
    <cfRule type="cellIs" dxfId="107" priority="13" stopIfTrue="1" operator="equal">
      <formula>0</formula>
    </cfRule>
  </conditionalFormatting>
  <conditionalFormatting sqref="A16:S16">
    <cfRule type="cellIs" dxfId="106" priority="12" stopIfTrue="1" operator="equal">
      <formula>0</formula>
    </cfRule>
  </conditionalFormatting>
  <conditionalFormatting sqref="A18:S18">
    <cfRule type="cellIs" dxfId="105" priority="11" stopIfTrue="1" operator="equal">
      <formula>0</formula>
    </cfRule>
  </conditionalFormatting>
  <conditionalFormatting sqref="A20:S20">
    <cfRule type="cellIs" dxfId="104" priority="10" stopIfTrue="1" operator="equal">
      <formula>0</formula>
    </cfRule>
  </conditionalFormatting>
  <conditionalFormatting sqref="A22:S22">
    <cfRule type="cellIs" dxfId="103" priority="9" stopIfTrue="1" operator="equal">
      <formula>0</formula>
    </cfRule>
  </conditionalFormatting>
  <conditionalFormatting sqref="A24:S24">
    <cfRule type="cellIs" dxfId="102" priority="8" stopIfTrue="1" operator="equal">
      <formula>0</formula>
    </cfRule>
  </conditionalFormatting>
  <conditionalFormatting sqref="A26:S26">
    <cfRule type="cellIs" dxfId="101" priority="7" stopIfTrue="1" operator="equal">
      <formula>0</formula>
    </cfRule>
  </conditionalFormatting>
  <conditionalFormatting sqref="A28:S28">
    <cfRule type="cellIs" dxfId="100" priority="6" stopIfTrue="1" operator="equal">
      <formula>0</formula>
    </cfRule>
  </conditionalFormatting>
  <conditionalFormatting sqref="A30:S30">
    <cfRule type="cellIs" dxfId="99" priority="5" stopIfTrue="1" operator="equal">
      <formula>0</formula>
    </cfRule>
  </conditionalFormatting>
  <conditionalFormatting sqref="A32:S32">
    <cfRule type="cellIs" dxfId="98" priority="4" stopIfTrue="1" operator="equal">
      <formula>0</formula>
    </cfRule>
  </conditionalFormatting>
  <conditionalFormatting sqref="A34:S34">
    <cfRule type="cellIs" dxfId="97" priority="3" stopIfTrue="1" operator="equal">
      <formula>0</formula>
    </cfRule>
  </conditionalFormatting>
  <conditionalFormatting sqref="A36:S36">
    <cfRule type="cellIs" dxfId="96" priority="2" stopIfTrue="1" operator="equal">
      <formula>0</formula>
    </cfRule>
  </conditionalFormatting>
  <conditionalFormatting sqref="B8:S8">
    <cfRule type="cellIs" dxfId="95" priority="16" stopIfTrue="1" operator="equal">
      <formula>0</formula>
    </cfRule>
  </conditionalFormatting>
  <conditionalFormatting sqref="B38:S38">
    <cfRule type="cellIs" dxfId="94" priority="1" stopIfTrue="1" operator="equal">
      <formula>0</formula>
    </cfRule>
  </conditionalFormatting>
  <hyperlinks>
    <hyperlink ref="A45" r:id="rId1" xr:uid="{F50B26F3-7A48-4C96-82E7-5F8C787BC39A}"/>
    <hyperlink ref="A47" r:id="rId2" xr:uid="{EADD5748-5BC2-4B59-8D50-3ED4A4C09E4C}"/>
  </hyperlinks>
  <pageMargins left="0.7" right="0.7" top="0.78740157499999996" bottom="0.78740157499999996" header="0.3" footer="0.3"/>
  <pageSetup paperSize="9" scale="69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3DFC4-6853-47C5-BD62-5567634A2B36}">
  <dimension ref="A1:AF47"/>
  <sheetViews>
    <sheetView view="pageBreakPreview" zoomScaleNormal="100" zoomScaleSheetLayoutView="100" workbookViewId="0">
      <selection activeCell="A47" sqref="A47:XFD47"/>
    </sheetView>
  </sheetViews>
  <sheetFormatPr baseColWidth="10" defaultRowHeight="12.75" x14ac:dyDescent="0.2"/>
  <cols>
    <col min="1" max="1" width="11.875" style="15" customWidth="1"/>
    <col min="2" max="2" width="5.625" style="15" customWidth="1"/>
    <col min="3" max="4" width="6.875" style="15" customWidth="1"/>
    <col min="5" max="5" width="5.5" style="15" customWidth="1"/>
    <col min="6" max="6" width="6.25" style="15" customWidth="1"/>
    <col min="7" max="7" width="6.875" style="15" customWidth="1"/>
    <col min="8" max="8" width="5.75" style="15" customWidth="1"/>
    <col min="9" max="9" width="6.875" style="15" customWidth="1"/>
    <col min="10" max="10" width="7" style="15" customWidth="1"/>
    <col min="11" max="11" width="5.75" style="15" customWidth="1"/>
    <col min="12" max="12" width="6.875" style="15" customWidth="1"/>
    <col min="13" max="13" width="7" style="15" customWidth="1"/>
    <col min="14" max="14" width="12.625" style="15" customWidth="1"/>
    <col min="15" max="15" width="5.75" style="15" customWidth="1"/>
    <col min="16" max="16" width="6.875" style="15" customWidth="1"/>
    <col min="17" max="17" width="7" style="15" customWidth="1"/>
    <col min="18" max="18" width="5.75" style="15" customWidth="1"/>
    <col min="19" max="19" width="6.875" style="15" customWidth="1"/>
    <col min="20" max="20" width="7" style="15" customWidth="1"/>
    <col min="21" max="21" width="5.75" style="15" customWidth="1"/>
    <col min="22" max="22" width="6.875" style="15" customWidth="1"/>
    <col min="23" max="26" width="7" style="15" customWidth="1"/>
    <col min="27" max="27" width="2.375" style="14" customWidth="1"/>
    <col min="28" max="28" width="7.625" style="15" customWidth="1"/>
    <col min="29" max="29" width="7" style="15" customWidth="1"/>
    <col min="30" max="16384" width="11" style="15"/>
  </cols>
  <sheetData>
    <row r="1" spans="1:32" s="3" customFormat="1" ht="43.5" customHeight="1" thickBot="1" x14ac:dyDescent="0.25">
      <c r="A1" s="98" t="str">
        <f>"Tabelle 8.2: Kurse, Unterrichtsstunden und Belegungen nach Ländern und Programmbereichen " &amp;[1]Hilfswerte!B1&amp; " - Auftrags- und Vertragsmaßnahmen"</f>
        <v>Tabelle 8.2: Kurse, Unterrichtsstunden und Belegungen nach Ländern und Programmbereichen 2022 - Auftrags- und Vertragsmaßnahmen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 t="str">
        <f>"noch Tabelle 8.2: Kurse, Unterrichtsstunden und  Belegungen nach Ländern und Programmbereichen " &amp;[1]Hilfswerte!B1&amp; " - Auftrags- und Vertragsmaßnahmen"</f>
        <v>noch Tabelle 8.2: Kurse, Unterrichtsstunden und  Belegungen nach Ländern und Programmbereichen 2022 - Auftrags- und Vertragsmaßnahmen</v>
      </c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1"/>
      <c r="AB1" s="2"/>
      <c r="AC1" s="2"/>
    </row>
    <row r="2" spans="1:32" s="3" customFormat="1" ht="14.25" customHeight="1" x14ac:dyDescent="0.2">
      <c r="A2" s="99" t="s">
        <v>0</v>
      </c>
      <c r="B2" s="102" t="s">
        <v>48</v>
      </c>
      <c r="C2" s="103"/>
      <c r="D2" s="103"/>
      <c r="E2" s="106" t="s">
        <v>2</v>
      </c>
      <c r="F2" s="107"/>
      <c r="G2" s="107"/>
      <c r="H2" s="107"/>
      <c r="I2" s="107"/>
      <c r="J2" s="107"/>
      <c r="K2" s="107"/>
      <c r="L2" s="107"/>
      <c r="M2" s="108"/>
      <c r="N2" s="109" t="s">
        <v>0</v>
      </c>
      <c r="O2" s="102" t="s">
        <v>2</v>
      </c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12"/>
      <c r="AA2" s="4"/>
    </row>
    <row r="3" spans="1:32" s="10" customFormat="1" ht="39.75" customHeight="1" x14ac:dyDescent="0.2">
      <c r="A3" s="100"/>
      <c r="B3" s="104"/>
      <c r="C3" s="105"/>
      <c r="D3" s="105"/>
      <c r="E3" s="92" t="s">
        <v>3</v>
      </c>
      <c r="F3" s="93"/>
      <c r="G3" s="113"/>
      <c r="H3" s="92" t="s">
        <v>4</v>
      </c>
      <c r="I3" s="93"/>
      <c r="J3" s="113"/>
      <c r="K3" s="92" t="s">
        <v>5</v>
      </c>
      <c r="L3" s="93"/>
      <c r="M3" s="113"/>
      <c r="N3" s="121"/>
      <c r="O3" s="91" t="s">
        <v>6</v>
      </c>
      <c r="P3" s="91"/>
      <c r="Q3" s="91"/>
      <c r="R3" s="91" t="s">
        <v>7</v>
      </c>
      <c r="S3" s="91"/>
      <c r="T3" s="91"/>
      <c r="U3" s="91" t="s">
        <v>49</v>
      </c>
      <c r="V3" s="91"/>
      <c r="W3" s="92"/>
      <c r="X3" s="92" t="s">
        <v>9</v>
      </c>
      <c r="Y3" s="93"/>
      <c r="Z3" s="94"/>
      <c r="AA3" s="9"/>
      <c r="AB3" s="95"/>
      <c r="AC3" s="95"/>
      <c r="AD3" s="95"/>
      <c r="AE3" s="95"/>
      <c r="AF3" s="95"/>
    </row>
    <row r="4" spans="1:32" ht="33.75" x14ac:dyDescent="0.2">
      <c r="A4" s="101"/>
      <c r="B4" s="11" t="s">
        <v>10</v>
      </c>
      <c r="C4" s="11" t="s">
        <v>50</v>
      </c>
      <c r="D4" s="11" t="s">
        <v>12</v>
      </c>
      <c r="E4" s="11" t="s">
        <v>10</v>
      </c>
      <c r="F4" s="11" t="s">
        <v>50</v>
      </c>
      <c r="G4" s="12" t="s">
        <v>12</v>
      </c>
      <c r="H4" s="11" t="s">
        <v>10</v>
      </c>
      <c r="I4" s="11" t="s">
        <v>50</v>
      </c>
      <c r="J4" s="12" t="s">
        <v>12</v>
      </c>
      <c r="K4" s="11" t="s">
        <v>10</v>
      </c>
      <c r="L4" s="11" t="s">
        <v>50</v>
      </c>
      <c r="M4" s="12" t="s">
        <v>12</v>
      </c>
      <c r="N4" s="122"/>
      <c r="O4" s="11" t="s">
        <v>10</v>
      </c>
      <c r="P4" s="11" t="s">
        <v>50</v>
      </c>
      <c r="Q4" s="12" t="s">
        <v>12</v>
      </c>
      <c r="R4" s="11" t="s">
        <v>10</v>
      </c>
      <c r="S4" s="11" t="s">
        <v>50</v>
      </c>
      <c r="T4" s="12" t="s">
        <v>12</v>
      </c>
      <c r="U4" s="11" t="s">
        <v>10</v>
      </c>
      <c r="V4" s="11" t="s">
        <v>50</v>
      </c>
      <c r="W4" s="11" t="s">
        <v>12</v>
      </c>
      <c r="X4" s="11" t="s">
        <v>10</v>
      </c>
      <c r="Y4" s="11" t="s">
        <v>50</v>
      </c>
      <c r="Z4" s="13" t="s">
        <v>12</v>
      </c>
      <c r="AB4" s="95"/>
      <c r="AC4" s="95"/>
      <c r="AD4" s="95"/>
      <c r="AE4" s="95"/>
      <c r="AF4" s="95"/>
    </row>
    <row r="5" spans="1:32" s="21" customFormat="1" ht="12.75" customHeight="1" x14ac:dyDescent="0.2">
      <c r="A5" s="96" t="s">
        <v>13</v>
      </c>
      <c r="B5" s="16">
        <v>4184</v>
      </c>
      <c r="C5" s="16">
        <v>132245</v>
      </c>
      <c r="D5" s="18">
        <v>39414</v>
      </c>
      <c r="E5" s="16">
        <v>255</v>
      </c>
      <c r="F5" s="16">
        <v>7785</v>
      </c>
      <c r="G5" s="18">
        <v>3442</v>
      </c>
      <c r="H5" s="16">
        <v>131</v>
      </c>
      <c r="I5" s="16">
        <v>1156</v>
      </c>
      <c r="J5" s="18">
        <v>2858</v>
      </c>
      <c r="K5" s="16">
        <v>488</v>
      </c>
      <c r="L5" s="16">
        <v>4978</v>
      </c>
      <c r="M5" s="18">
        <v>4948</v>
      </c>
      <c r="N5" s="97" t="s">
        <v>13</v>
      </c>
      <c r="O5" s="16">
        <v>1053</v>
      </c>
      <c r="P5" s="16">
        <v>50813</v>
      </c>
      <c r="Q5" s="18">
        <v>9499</v>
      </c>
      <c r="R5" s="16">
        <v>1890</v>
      </c>
      <c r="S5" s="16">
        <v>37605</v>
      </c>
      <c r="T5" s="18">
        <v>15286</v>
      </c>
      <c r="U5" s="16">
        <v>319</v>
      </c>
      <c r="V5" s="16">
        <v>24606</v>
      </c>
      <c r="W5" s="18">
        <v>2825</v>
      </c>
      <c r="X5" s="16">
        <v>48</v>
      </c>
      <c r="Y5" s="16">
        <v>5302</v>
      </c>
      <c r="Z5" s="19">
        <v>556</v>
      </c>
      <c r="AA5" s="20"/>
      <c r="AB5" s="95"/>
      <c r="AC5" s="95"/>
      <c r="AD5" s="95"/>
      <c r="AE5" s="95"/>
      <c r="AF5" s="95"/>
    </row>
    <row r="6" spans="1:32" s="21" customFormat="1" ht="12.75" customHeight="1" x14ac:dyDescent="0.2">
      <c r="A6" s="89"/>
      <c r="B6" s="22">
        <v>1</v>
      </c>
      <c r="C6" s="23">
        <v>1</v>
      </c>
      <c r="D6" s="23">
        <v>1</v>
      </c>
      <c r="E6" s="24">
        <v>6.0949999999999997E-2</v>
      </c>
      <c r="F6" s="25">
        <v>5.8869999999999999E-2</v>
      </c>
      <c r="G6" s="25">
        <v>8.7330000000000005E-2</v>
      </c>
      <c r="H6" s="24">
        <v>3.1309999999999998E-2</v>
      </c>
      <c r="I6" s="25">
        <v>8.7399999999999995E-3</v>
      </c>
      <c r="J6" s="25">
        <v>7.2510000000000005E-2</v>
      </c>
      <c r="K6" s="24">
        <v>0.11663</v>
      </c>
      <c r="L6" s="25">
        <v>3.764E-2</v>
      </c>
      <c r="M6" s="26">
        <v>0.12554000000000001</v>
      </c>
      <c r="N6" s="90"/>
      <c r="O6" s="24">
        <v>0.25167</v>
      </c>
      <c r="P6" s="25">
        <v>0.38423000000000002</v>
      </c>
      <c r="Q6" s="25">
        <v>0.24101</v>
      </c>
      <c r="R6" s="24">
        <v>0.45172000000000001</v>
      </c>
      <c r="S6" s="25">
        <v>0.28436</v>
      </c>
      <c r="T6" s="25">
        <v>0.38783000000000001</v>
      </c>
      <c r="U6" s="24">
        <v>7.6240000000000002E-2</v>
      </c>
      <c r="V6" s="25">
        <v>0.18606</v>
      </c>
      <c r="W6" s="25">
        <v>7.1679999999999994E-2</v>
      </c>
      <c r="X6" s="24">
        <v>1.1469999999999999E-2</v>
      </c>
      <c r="Y6" s="25">
        <v>4.0090000000000001E-2</v>
      </c>
      <c r="Z6" s="27">
        <v>1.4109999999999999E-2</v>
      </c>
      <c r="AA6" s="20"/>
      <c r="AB6" s="95"/>
      <c r="AC6" s="95"/>
      <c r="AD6" s="95"/>
      <c r="AE6" s="95"/>
      <c r="AF6" s="95"/>
    </row>
    <row r="7" spans="1:32" s="21" customFormat="1" ht="12.75" customHeight="1" x14ac:dyDescent="0.2">
      <c r="A7" s="89" t="s">
        <v>14</v>
      </c>
      <c r="B7" s="16">
        <v>303</v>
      </c>
      <c r="C7" s="16">
        <v>10220</v>
      </c>
      <c r="D7" s="18">
        <v>2335</v>
      </c>
      <c r="E7" s="16">
        <v>12</v>
      </c>
      <c r="F7" s="16">
        <v>520</v>
      </c>
      <c r="G7" s="18">
        <v>207</v>
      </c>
      <c r="H7" s="16">
        <v>2</v>
      </c>
      <c r="I7" s="16">
        <v>20</v>
      </c>
      <c r="J7" s="18">
        <v>2</v>
      </c>
      <c r="K7" s="16">
        <v>37</v>
      </c>
      <c r="L7" s="16">
        <v>456</v>
      </c>
      <c r="M7" s="18">
        <v>298</v>
      </c>
      <c r="N7" s="90" t="s">
        <v>14</v>
      </c>
      <c r="O7" s="16">
        <v>134</v>
      </c>
      <c r="P7" s="16">
        <v>4220</v>
      </c>
      <c r="Q7" s="18">
        <v>1093</v>
      </c>
      <c r="R7" s="16">
        <v>106</v>
      </c>
      <c r="S7" s="16">
        <v>4772</v>
      </c>
      <c r="T7" s="18">
        <v>723</v>
      </c>
      <c r="U7" s="16">
        <v>12</v>
      </c>
      <c r="V7" s="16">
        <v>232</v>
      </c>
      <c r="W7" s="18">
        <v>12</v>
      </c>
      <c r="X7" s="16">
        <v>0</v>
      </c>
      <c r="Y7" s="16">
        <v>0</v>
      </c>
      <c r="Z7" s="19">
        <v>0</v>
      </c>
      <c r="AA7" s="20"/>
      <c r="AB7" s="95"/>
      <c r="AC7" s="95"/>
      <c r="AD7" s="95"/>
      <c r="AE7" s="95"/>
      <c r="AF7" s="95"/>
    </row>
    <row r="8" spans="1:32" s="29" customFormat="1" ht="12.75" customHeight="1" x14ac:dyDescent="0.2">
      <c r="A8" s="89"/>
      <c r="B8" s="22">
        <v>1</v>
      </c>
      <c r="C8" s="23">
        <v>1</v>
      </c>
      <c r="D8" s="23">
        <v>1</v>
      </c>
      <c r="E8" s="24">
        <v>3.9600000000000003E-2</v>
      </c>
      <c r="F8" s="25">
        <v>5.0880000000000002E-2</v>
      </c>
      <c r="G8" s="25">
        <v>8.8650000000000007E-2</v>
      </c>
      <c r="H8" s="24">
        <v>6.6E-3</v>
      </c>
      <c r="I8" s="25">
        <v>1.9599999999999999E-3</v>
      </c>
      <c r="J8" s="25">
        <v>8.5999999999999998E-4</v>
      </c>
      <c r="K8" s="24">
        <v>0.12211</v>
      </c>
      <c r="L8" s="25">
        <v>4.462E-2</v>
      </c>
      <c r="M8" s="26">
        <v>0.12762000000000001</v>
      </c>
      <c r="N8" s="90"/>
      <c r="O8" s="24">
        <v>0.44224000000000002</v>
      </c>
      <c r="P8" s="25">
        <v>0.41292000000000001</v>
      </c>
      <c r="Q8" s="25">
        <v>0.46809000000000001</v>
      </c>
      <c r="R8" s="24">
        <v>0.34982999999999997</v>
      </c>
      <c r="S8" s="25">
        <v>0.46693000000000001</v>
      </c>
      <c r="T8" s="25">
        <v>0.30964000000000003</v>
      </c>
      <c r="U8" s="24">
        <v>3.9600000000000003E-2</v>
      </c>
      <c r="V8" s="25">
        <v>2.2700000000000001E-2</v>
      </c>
      <c r="W8" s="25">
        <v>5.1399999999999996E-3</v>
      </c>
      <c r="X8" s="24" t="s">
        <v>19</v>
      </c>
      <c r="Y8" s="25" t="s">
        <v>19</v>
      </c>
      <c r="Z8" s="27" t="s">
        <v>19</v>
      </c>
      <c r="AA8" s="28"/>
      <c r="AB8" s="95"/>
      <c r="AC8" s="95"/>
      <c r="AD8" s="95"/>
      <c r="AE8" s="95"/>
      <c r="AF8" s="95"/>
    </row>
    <row r="9" spans="1:32" s="21" customFormat="1" ht="12.75" customHeight="1" x14ac:dyDescent="0.2">
      <c r="A9" s="89" t="s">
        <v>15</v>
      </c>
      <c r="B9" s="16">
        <v>95</v>
      </c>
      <c r="C9" s="16">
        <v>15327</v>
      </c>
      <c r="D9" s="18">
        <v>788</v>
      </c>
      <c r="E9" s="16">
        <v>12</v>
      </c>
      <c r="F9" s="16">
        <v>510</v>
      </c>
      <c r="G9" s="18">
        <v>141</v>
      </c>
      <c r="H9" s="16">
        <v>0</v>
      </c>
      <c r="I9" s="16">
        <v>0</v>
      </c>
      <c r="J9" s="18">
        <v>0</v>
      </c>
      <c r="K9" s="16">
        <v>1</v>
      </c>
      <c r="L9" s="16">
        <v>4</v>
      </c>
      <c r="M9" s="18">
        <v>8</v>
      </c>
      <c r="N9" s="90" t="s">
        <v>15</v>
      </c>
      <c r="O9" s="16">
        <v>25</v>
      </c>
      <c r="P9" s="16">
        <v>2929</v>
      </c>
      <c r="Q9" s="18">
        <v>212</v>
      </c>
      <c r="R9" s="16">
        <v>40</v>
      </c>
      <c r="S9" s="16">
        <v>11353</v>
      </c>
      <c r="T9" s="18">
        <v>300</v>
      </c>
      <c r="U9" s="16">
        <v>0</v>
      </c>
      <c r="V9" s="16">
        <v>0</v>
      </c>
      <c r="W9" s="18">
        <v>0</v>
      </c>
      <c r="X9" s="16">
        <v>17</v>
      </c>
      <c r="Y9" s="16">
        <v>531</v>
      </c>
      <c r="Z9" s="19">
        <v>127</v>
      </c>
      <c r="AA9" s="20"/>
      <c r="AB9" s="95"/>
      <c r="AC9" s="95"/>
      <c r="AD9" s="95"/>
      <c r="AE9" s="95"/>
      <c r="AF9" s="95"/>
    </row>
    <row r="10" spans="1:32" s="29" customFormat="1" ht="12.75" customHeight="1" x14ac:dyDescent="0.2">
      <c r="A10" s="89"/>
      <c r="B10" s="22">
        <v>1</v>
      </c>
      <c r="C10" s="23">
        <v>1</v>
      </c>
      <c r="D10" s="23">
        <v>1</v>
      </c>
      <c r="E10" s="24">
        <v>0.12631999999999999</v>
      </c>
      <c r="F10" s="25">
        <v>3.3270000000000001E-2</v>
      </c>
      <c r="G10" s="25">
        <v>0.17893000000000001</v>
      </c>
      <c r="H10" s="24" t="s">
        <v>19</v>
      </c>
      <c r="I10" s="25" t="s">
        <v>19</v>
      </c>
      <c r="J10" s="25" t="s">
        <v>19</v>
      </c>
      <c r="K10" s="24">
        <v>1.0529999999999999E-2</v>
      </c>
      <c r="L10" s="25">
        <v>2.5999999999999998E-4</v>
      </c>
      <c r="M10" s="26">
        <v>1.0149999999999999E-2</v>
      </c>
      <c r="N10" s="90"/>
      <c r="O10" s="24">
        <v>0.26316000000000001</v>
      </c>
      <c r="P10" s="25">
        <v>0.19109999999999999</v>
      </c>
      <c r="Q10" s="25">
        <v>0.26904</v>
      </c>
      <c r="R10" s="24">
        <v>0.42104999999999998</v>
      </c>
      <c r="S10" s="25">
        <v>0.74072000000000005</v>
      </c>
      <c r="T10" s="25">
        <v>0.38070999999999999</v>
      </c>
      <c r="U10" s="24" t="s">
        <v>19</v>
      </c>
      <c r="V10" s="25" t="s">
        <v>19</v>
      </c>
      <c r="W10" s="25" t="s">
        <v>19</v>
      </c>
      <c r="X10" s="24">
        <v>0.17895</v>
      </c>
      <c r="Y10" s="25">
        <v>3.4639999999999997E-2</v>
      </c>
      <c r="Z10" s="27">
        <v>0.16117000000000001</v>
      </c>
      <c r="AA10" s="28"/>
      <c r="AB10" s="95"/>
      <c r="AC10" s="95"/>
      <c r="AD10" s="95"/>
      <c r="AE10" s="95"/>
      <c r="AF10" s="95"/>
    </row>
    <row r="11" spans="1:32" s="21" customFormat="1" ht="12.75" customHeight="1" x14ac:dyDescent="0.2">
      <c r="A11" s="89" t="s">
        <v>16</v>
      </c>
      <c r="B11" s="16">
        <v>336</v>
      </c>
      <c r="C11" s="16">
        <v>9091</v>
      </c>
      <c r="D11" s="18">
        <v>2980</v>
      </c>
      <c r="E11" s="16">
        <v>19</v>
      </c>
      <c r="F11" s="16">
        <v>174</v>
      </c>
      <c r="G11" s="18">
        <v>206</v>
      </c>
      <c r="H11" s="16">
        <v>9</v>
      </c>
      <c r="I11" s="16">
        <v>301</v>
      </c>
      <c r="J11" s="18">
        <v>67</v>
      </c>
      <c r="K11" s="16">
        <v>45</v>
      </c>
      <c r="L11" s="16">
        <v>553</v>
      </c>
      <c r="M11" s="18">
        <v>339</v>
      </c>
      <c r="N11" s="90" t="s">
        <v>16</v>
      </c>
      <c r="O11" s="16">
        <v>81</v>
      </c>
      <c r="P11" s="16">
        <v>5022</v>
      </c>
      <c r="Q11" s="18">
        <v>805</v>
      </c>
      <c r="R11" s="16">
        <v>154</v>
      </c>
      <c r="S11" s="16">
        <v>1607</v>
      </c>
      <c r="T11" s="18">
        <v>1219</v>
      </c>
      <c r="U11" s="16">
        <v>10</v>
      </c>
      <c r="V11" s="16">
        <v>259</v>
      </c>
      <c r="W11" s="18">
        <v>57</v>
      </c>
      <c r="X11" s="16">
        <v>18</v>
      </c>
      <c r="Y11" s="16">
        <v>1175</v>
      </c>
      <c r="Z11" s="19">
        <v>287</v>
      </c>
      <c r="AA11" s="20"/>
      <c r="AB11" s="95"/>
      <c r="AC11" s="95"/>
      <c r="AD11" s="95"/>
      <c r="AE11" s="95"/>
      <c r="AF11" s="95"/>
    </row>
    <row r="12" spans="1:32" s="29" customFormat="1" ht="12.75" customHeight="1" x14ac:dyDescent="0.2">
      <c r="A12" s="89"/>
      <c r="B12" s="22">
        <v>1</v>
      </c>
      <c r="C12" s="23">
        <v>1</v>
      </c>
      <c r="D12" s="23">
        <v>1</v>
      </c>
      <c r="E12" s="24">
        <v>5.6550000000000003E-2</v>
      </c>
      <c r="F12" s="25">
        <v>1.9140000000000001E-2</v>
      </c>
      <c r="G12" s="25">
        <v>6.9129999999999997E-2</v>
      </c>
      <c r="H12" s="24">
        <v>2.6790000000000001E-2</v>
      </c>
      <c r="I12" s="25">
        <v>3.3110000000000001E-2</v>
      </c>
      <c r="J12" s="25">
        <v>2.248E-2</v>
      </c>
      <c r="K12" s="24">
        <v>0.13392999999999999</v>
      </c>
      <c r="L12" s="25">
        <v>6.0830000000000002E-2</v>
      </c>
      <c r="M12" s="26">
        <v>0.11376</v>
      </c>
      <c r="N12" s="90"/>
      <c r="O12" s="24">
        <v>0.24107000000000001</v>
      </c>
      <c r="P12" s="25">
        <v>0.55240999999999996</v>
      </c>
      <c r="Q12" s="25">
        <v>0.27012999999999998</v>
      </c>
      <c r="R12" s="24">
        <v>0.45833000000000002</v>
      </c>
      <c r="S12" s="25">
        <v>0.17677000000000001</v>
      </c>
      <c r="T12" s="25">
        <v>0.40905999999999998</v>
      </c>
      <c r="U12" s="24">
        <v>2.9760000000000002E-2</v>
      </c>
      <c r="V12" s="25">
        <v>2.8490000000000001E-2</v>
      </c>
      <c r="W12" s="25">
        <v>1.9130000000000001E-2</v>
      </c>
      <c r="X12" s="24">
        <v>5.357E-2</v>
      </c>
      <c r="Y12" s="25">
        <v>0.12925</v>
      </c>
      <c r="Z12" s="27">
        <v>9.6310000000000007E-2</v>
      </c>
      <c r="AA12" s="28"/>
    </row>
    <row r="13" spans="1:32" s="21" customFormat="1" ht="12.75" customHeight="1" x14ac:dyDescent="0.2">
      <c r="A13" s="89" t="s">
        <v>17</v>
      </c>
      <c r="B13" s="16">
        <v>93</v>
      </c>
      <c r="C13" s="16">
        <v>3082</v>
      </c>
      <c r="D13" s="18">
        <v>865</v>
      </c>
      <c r="E13" s="16">
        <v>5</v>
      </c>
      <c r="F13" s="16">
        <v>80</v>
      </c>
      <c r="G13" s="18">
        <v>70</v>
      </c>
      <c r="H13" s="16">
        <v>9</v>
      </c>
      <c r="I13" s="16">
        <v>156</v>
      </c>
      <c r="J13" s="18">
        <v>72</v>
      </c>
      <c r="K13" s="16">
        <v>1</v>
      </c>
      <c r="L13" s="16">
        <v>7</v>
      </c>
      <c r="M13" s="18">
        <v>9</v>
      </c>
      <c r="N13" s="90" t="s">
        <v>17</v>
      </c>
      <c r="O13" s="16">
        <v>1</v>
      </c>
      <c r="P13" s="16">
        <v>102</v>
      </c>
      <c r="Q13" s="18">
        <v>14</v>
      </c>
      <c r="R13" s="16">
        <v>68</v>
      </c>
      <c r="S13" s="16">
        <v>723</v>
      </c>
      <c r="T13" s="18">
        <v>619</v>
      </c>
      <c r="U13" s="16">
        <v>9</v>
      </c>
      <c r="V13" s="16">
        <v>2014</v>
      </c>
      <c r="W13" s="18">
        <v>81</v>
      </c>
      <c r="X13" s="16">
        <v>0</v>
      </c>
      <c r="Y13" s="16">
        <v>0</v>
      </c>
      <c r="Z13" s="19">
        <v>0</v>
      </c>
      <c r="AA13" s="20"/>
      <c r="AB13" s="30"/>
    </row>
    <row r="14" spans="1:32" s="29" customFormat="1" ht="12.75" customHeight="1" x14ac:dyDescent="0.2">
      <c r="A14" s="89"/>
      <c r="B14" s="22">
        <v>1</v>
      </c>
      <c r="C14" s="23">
        <v>1</v>
      </c>
      <c r="D14" s="23">
        <v>1</v>
      </c>
      <c r="E14" s="24">
        <v>5.3760000000000002E-2</v>
      </c>
      <c r="F14" s="25">
        <v>2.596E-2</v>
      </c>
      <c r="G14" s="25">
        <v>8.0920000000000006E-2</v>
      </c>
      <c r="H14" s="24">
        <v>9.6769999999999995E-2</v>
      </c>
      <c r="I14" s="25">
        <v>5.0619999999999998E-2</v>
      </c>
      <c r="J14" s="25">
        <v>8.3239999999999995E-2</v>
      </c>
      <c r="K14" s="24">
        <v>1.0749999999999999E-2</v>
      </c>
      <c r="L14" s="25">
        <v>2.2699999999999999E-3</v>
      </c>
      <c r="M14" s="26">
        <v>1.04E-2</v>
      </c>
      <c r="N14" s="90"/>
      <c r="O14" s="24">
        <v>1.0749999999999999E-2</v>
      </c>
      <c r="P14" s="25">
        <v>3.3099999999999997E-2</v>
      </c>
      <c r="Q14" s="25">
        <v>1.618E-2</v>
      </c>
      <c r="R14" s="24">
        <v>0.73118000000000005</v>
      </c>
      <c r="S14" s="25">
        <v>0.23458999999999999</v>
      </c>
      <c r="T14" s="25">
        <v>0.71560999999999997</v>
      </c>
      <c r="U14" s="24">
        <v>9.6769999999999995E-2</v>
      </c>
      <c r="V14" s="25">
        <v>0.65347</v>
      </c>
      <c r="W14" s="25">
        <v>9.3640000000000001E-2</v>
      </c>
      <c r="X14" s="24" t="s">
        <v>19</v>
      </c>
      <c r="Y14" s="25" t="s">
        <v>19</v>
      </c>
      <c r="Z14" s="27" t="s">
        <v>19</v>
      </c>
      <c r="AA14" s="28"/>
      <c r="AB14" s="30"/>
    </row>
    <row r="15" spans="1:32" s="21" customFormat="1" ht="12" customHeight="1" x14ac:dyDescent="0.2">
      <c r="A15" s="89" t="s">
        <v>18</v>
      </c>
      <c r="B15" s="16">
        <v>644</v>
      </c>
      <c r="C15" s="16">
        <v>25096</v>
      </c>
      <c r="D15" s="18">
        <v>8594</v>
      </c>
      <c r="E15" s="16">
        <v>29</v>
      </c>
      <c r="F15" s="16">
        <v>321</v>
      </c>
      <c r="G15" s="18">
        <v>458</v>
      </c>
      <c r="H15" s="16">
        <v>100</v>
      </c>
      <c r="I15" s="16">
        <v>4040</v>
      </c>
      <c r="J15" s="18">
        <v>1114</v>
      </c>
      <c r="K15" s="16">
        <v>9</v>
      </c>
      <c r="L15" s="16">
        <v>172</v>
      </c>
      <c r="M15" s="18">
        <v>77</v>
      </c>
      <c r="N15" s="90" t="s">
        <v>18</v>
      </c>
      <c r="O15" s="16">
        <v>446</v>
      </c>
      <c r="P15" s="16">
        <v>19403</v>
      </c>
      <c r="Q15" s="18">
        <v>6262</v>
      </c>
      <c r="R15" s="16">
        <v>27</v>
      </c>
      <c r="S15" s="16">
        <v>508</v>
      </c>
      <c r="T15" s="18">
        <v>252</v>
      </c>
      <c r="U15" s="16">
        <v>0</v>
      </c>
      <c r="V15" s="16">
        <v>0</v>
      </c>
      <c r="W15" s="18">
        <v>0</v>
      </c>
      <c r="X15" s="16">
        <v>33</v>
      </c>
      <c r="Y15" s="16">
        <v>652</v>
      </c>
      <c r="Z15" s="19">
        <v>431</v>
      </c>
      <c r="AA15" s="20"/>
      <c r="AB15" s="30"/>
    </row>
    <row r="16" spans="1:32" s="29" customFormat="1" ht="12" customHeight="1" x14ac:dyDescent="0.2">
      <c r="A16" s="89"/>
      <c r="B16" s="22">
        <v>1</v>
      </c>
      <c r="C16" s="23">
        <v>1</v>
      </c>
      <c r="D16" s="23">
        <v>1</v>
      </c>
      <c r="E16" s="24">
        <v>4.5030000000000001E-2</v>
      </c>
      <c r="F16" s="25">
        <v>1.2789999999999999E-2</v>
      </c>
      <c r="G16" s="25">
        <v>5.3289999999999997E-2</v>
      </c>
      <c r="H16" s="24">
        <v>0.15528</v>
      </c>
      <c r="I16" s="25">
        <v>0.16098000000000001</v>
      </c>
      <c r="J16" s="25">
        <v>0.12963</v>
      </c>
      <c r="K16" s="24">
        <v>1.3979999999999999E-2</v>
      </c>
      <c r="L16" s="25">
        <v>6.8500000000000002E-3</v>
      </c>
      <c r="M16" s="26">
        <v>8.9599999999999992E-3</v>
      </c>
      <c r="N16" s="90"/>
      <c r="O16" s="24">
        <v>0.69255</v>
      </c>
      <c r="P16" s="25">
        <v>0.77315</v>
      </c>
      <c r="Q16" s="25">
        <v>0.72865000000000002</v>
      </c>
      <c r="R16" s="24">
        <v>4.1930000000000002E-2</v>
      </c>
      <c r="S16" s="25">
        <v>2.0240000000000001E-2</v>
      </c>
      <c r="T16" s="25">
        <v>2.9319999999999999E-2</v>
      </c>
      <c r="U16" s="24" t="s">
        <v>19</v>
      </c>
      <c r="V16" s="25" t="s">
        <v>19</v>
      </c>
      <c r="W16" s="25" t="s">
        <v>19</v>
      </c>
      <c r="X16" s="24">
        <v>5.1240000000000001E-2</v>
      </c>
      <c r="Y16" s="25">
        <v>2.598E-2</v>
      </c>
      <c r="Z16" s="27">
        <v>5.015E-2</v>
      </c>
      <c r="AA16" s="28"/>
      <c r="AB16" s="30"/>
    </row>
    <row r="17" spans="1:27" s="21" customFormat="1" ht="12.75" customHeight="1" x14ac:dyDescent="0.2">
      <c r="A17" s="89" t="s">
        <v>20</v>
      </c>
      <c r="B17" s="16">
        <v>1428</v>
      </c>
      <c r="C17" s="16">
        <v>84629</v>
      </c>
      <c r="D17" s="18">
        <v>14698</v>
      </c>
      <c r="E17" s="16">
        <v>216</v>
      </c>
      <c r="F17" s="16">
        <v>4110</v>
      </c>
      <c r="G17" s="18">
        <v>1912</v>
      </c>
      <c r="H17" s="16">
        <v>35</v>
      </c>
      <c r="I17" s="16">
        <v>741</v>
      </c>
      <c r="J17" s="18">
        <v>394</v>
      </c>
      <c r="K17" s="16">
        <v>168</v>
      </c>
      <c r="L17" s="16">
        <v>2239</v>
      </c>
      <c r="M17" s="18">
        <v>2789</v>
      </c>
      <c r="N17" s="90" t="s">
        <v>20</v>
      </c>
      <c r="O17" s="16">
        <v>272</v>
      </c>
      <c r="P17" s="16">
        <v>32243</v>
      </c>
      <c r="Q17" s="18">
        <v>3266</v>
      </c>
      <c r="R17" s="16">
        <v>549</v>
      </c>
      <c r="S17" s="16">
        <v>11141</v>
      </c>
      <c r="T17" s="18">
        <v>4855</v>
      </c>
      <c r="U17" s="16">
        <v>5</v>
      </c>
      <c r="V17" s="16">
        <v>485</v>
      </c>
      <c r="W17" s="18">
        <v>39</v>
      </c>
      <c r="X17" s="16">
        <v>183</v>
      </c>
      <c r="Y17" s="16">
        <v>33670</v>
      </c>
      <c r="Z17" s="19">
        <v>1443</v>
      </c>
      <c r="AA17" s="20"/>
    </row>
    <row r="18" spans="1:27" s="29" customFormat="1" ht="12.75" customHeight="1" x14ac:dyDescent="0.2">
      <c r="A18" s="89"/>
      <c r="B18" s="22">
        <v>1</v>
      </c>
      <c r="C18" s="23">
        <v>1</v>
      </c>
      <c r="D18" s="23">
        <v>1</v>
      </c>
      <c r="E18" s="24">
        <v>0.15126000000000001</v>
      </c>
      <c r="F18" s="25">
        <v>4.8559999999999999E-2</v>
      </c>
      <c r="G18" s="25">
        <v>0.13009000000000001</v>
      </c>
      <c r="H18" s="24">
        <v>2.4510000000000001E-2</v>
      </c>
      <c r="I18" s="25">
        <v>8.7600000000000004E-3</v>
      </c>
      <c r="J18" s="25">
        <v>2.681E-2</v>
      </c>
      <c r="K18" s="24">
        <v>0.11765</v>
      </c>
      <c r="L18" s="25">
        <v>2.6460000000000001E-2</v>
      </c>
      <c r="M18" s="26">
        <v>0.18975</v>
      </c>
      <c r="N18" s="90"/>
      <c r="O18" s="24">
        <v>0.19048000000000001</v>
      </c>
      <c r="P18" s="25">
        <v>0.38099</v>
      </c>
      <c r="Q18" s="25">
        <v>0.22220999999999999</v>
      </c>
      <c r="R18" s="24">
        <v>0.38445000000000001</v>
      </c>
      <c r="S18" s="25">
        <v>0.13164999999999999</v>
      </c>
      <c r="T18" s="25">
        <v>0.33032</v>
      </c>
      <c r="U18" s="24">
        <v>3.5000000000000001E-3</v>
      </c>
      <c r="V18" s="25">
        <v>5.7299999999999999E-3</v>
      </c>
      <c r="W18" s="25">
        <v>2.65E-3</v>
      </c>
      <c r="X18" s="24">
        <v>0.12814999999999999</v>
      </c>
      <c r="Y18" s="25">
        <v>0.39784999999999998</v>
      </c>
      <c r="Z18" s="27">
        <v>9.8180000000000003E-2</v>
      </c>
      <c r="AA18" s="28"/>
    </row>
    <row r="19" spans="1:27" s="21" customFormat="1" ht="12.75" customHeight="1" x14ac:dyDescent="0.2">
      <c r="A19" s="89" t="s">
        <v>21</v>
      </c>
      <c r="B19" s="16">
        <v>198</v>
      </c>
      <c r="C19" s="16">
        <v>5480</v>
      </c>
      <c r="D19" s="18">
        <v>2125</v>
      </c>
      <c r="E19" s="16">
        <v>7</v>
      </c>
      <c r="F19" s="16">
        <v>336</v>
      </c>
      <c r="G19" s="18">
        <v>79</v>
      </c>
      <c r="H19" s="16">
        <v>101</v>
      </c>
      <c r="I19" s="16">
        <v>2293</v>
      </c>
      <c r="J19" s="18">
        <v>1188</v>
      </c>
      <c r="K19" s="16">
        <v>3</v>
      </c>
      <c r="L19" s="16">
        <v>21</v>
      </c>
      <c r="M19" s="18">
        <v>35</v>
      </c>
      <c r="N19" s="90" t="s">
        <v>21</v>
      </c>
      <c r="O19" s="16">
        <v>22</v>
      </c>
      <c r="P19" s="16">
        <v>1572</v>
      </c>
      <c r="Q19" s="18">
        <v>332</v>
      </c>
      <c r="R19" s="16">
        <v>47</v>
      </c>
      <c r="S19" s="16">
        <v>388</v>
      </c>
      <c r="T19" s="18">
        <v>367</v>
      </c>
      <c r="U19" s="16">
        <v>0</v>
      </c>
      <c r="V19" s="16">
        <v>0</v>
      </c>
      <c r="W19" s="18">
        <v>0</v>
      </c>
      <c r="X19" s="16">
        <v>18</v>
      </c>
      <c r="Y19" s="16">
        <v>870</v>
      </c>
      <c r="Z19" s="19">
        <v>124</v>
      </c>
      <c r="AA19" s="20"/>
    </row>
    <row r="20" spans="1:27" s="29" customFormat="1" ht="12.75" customHeight="1" x14ac:dyDescent="0.2">
      <c r="A20" s="89"/>
      <c r="B20" s="22">
        <v>1</v>
      </c>
      <c r="C20" s="23">
        <v>1</v>
      </c>
      <c r="D20" s="23">
        <v>1</v>
      </c>
      <c r="E20" s="24">
        <v>3.5349999999999999E-2</v>
      </c>
      <c r="F20" s="25">
        <v>6.1310000000000003E-2</v>
      </c>
      <c r="G20" s="25">
        <v>3.7179999999999998E-2</v>
      </c>
      <c r="H20" s="24">
        <v>0.5101</v>
      </c>
      <c r="I20" s="25">
        <v>0.41843000000000002</v>
      </c>
      <c r="J20" s="25">
        <v>0.55906</v>
      </c>
      <c r="K20" s="24">
        <v>1.515E-2</v>
      </c>
      <c r="L20" s="25">
        <v>3.8300000000000001E-3</v>
      </c>
      <c r="M20" s="26">
        <v>1.6469999999999999E-2</v>
      </c>
      <c r="N20" s="90"/>
      <c r="O20" s="24">
        <v>0.11111</v>
      </c>
      <c r="P20" s="25">
        <v>0.28686</v>
      </c>
      <c r="Q20" s="25">
        <v>0.15623999999999999</v>
      </c>
      <c r="R20" s="24">
        <v>0.23737</v>
      </c>
      <c r="S20" s="25">
        <v>7.0800000000000002E-2</v>
      </c>
      <c r="T20" s="25">
        <v>0.17271</v>
      </c>
      <c r="U20" s="24" t="s">
        <v>19</v>
      </c>
      <c r="V20" s="25" t="s">
        <v>19</v>
      </c>
      <c r="W20" s="25" t="s">
        <v>19</v>
      </c>
      <c r="X20" s="24">
        <v>9.0910000000000005E-2</v>
      </c>
      <c r="Y20" s="25">
        <v>0.15876000000000001</v>
      </c>
      <c r="Z20" s="27">
        <v>5.8349999999999999E-2</v>
      </c>
      <c r="AA20" s="28"/>
    </row>
    <row r="21" spans="1:27" s="21" customFormat="1" ht="12.75" customHeight="1" x14ac:dyDescent="0.2">
      <c r="A21" s="89" t="s">
        <v>22</v>
      </c>
      <c r="B21" s="16">
        <v>1692</v>
      </c>
      <c r="C21" s="16">
        <v>220051</v>
      </c>
      <c r="D21" s="18">
        <v>17944</v>
      </c>
      <c r="E21" s="16">
        <v>233</v>
      </c>
      <c r="F21" s="16">
        <v>6711</v>
      </c>
      <c r="G21" s="18">
        <v>2705</v>
      </c>
      <c r="H21" s="16">
        <v>90</v>
      </c>
      <c r="I21" s="16">
        <v>1352</v>
      </c>
      <c r="J21" s="18">
        <v>902</v>
      </c>
      <c r="K21" s="16">
        <v>182</v>
      </c>
      <c r="L21" s="16">
        <v>2402</v>
      </c>
      <c r="M21" s="18">
        <v>1924</v>
      </c>
      <c r="N21" s="90" t="s">
        <v>22</v>
      </c>
      <c r="O21" s="16">
        <v>455</v>
      </c>
      <c r="P21" s="16">
        <v>56592</v>
      </c>
      <c r="Q21" s="18">
        <v>5548</v>
      </c>
      <c r="R21" s="16">
        <v>563</v>
      </c>
      <c r="S21" s="16">
        <v>79083</v>
      </c>
      <c r="T21" s="18">
        <v>5691</v>
      </c>
      <c r="U21" s="16">
        <v>80</v>
      </c>
      <c r="V21" s="16">
        <v>12330</v>
      </c>
      <c r="W21" s="18">
        <v>236</v>
      </c>
      <c r="X21" s="16">
        <v>89</v>
      </c>
      <c r="Y21" s="16">
        <v>61581</v>
      </c>
      <c r="Z21" s="19">
        <v>938</v>
      </c>
      <c r="AA21" s="20"/>
    </row>
    <row r="22" spans="1:27" s="29" customFormat="1" ht="12.75" customHeight="1" x14ac:dyDescent="0.2">
      <c r="A22" s="89"/>
      <c r="B22" s="22">
        <v>1</v>
      </c>
      <c r="C22" s="23">
        <v>1</v>
      </c>
      <c r="D22" s="23">
        <v>1</v>
      </c>
      <c r="E22" s="24">
        <v>0.13771</v>
      </c>
      <c r="F22" s="25">
        <v>3.0499999999999999E-2</v>
      </c>
      <c r="G22" s="25">
        <v>0.15075</v>
      </c>
      <c r="H22" s="24">
        <v>5.3190000000000001E-2</v>
      </c>
      <c r="I22" s="25">
        <v>6.1399999999999996E-3</v>
      </c>
      <c r="J22" s="25">
        <v>5.0270000000000002E-2</v>
      </c>
      <c r="K22" s="24">
        <v>0.10757</v>
      </c>
      <c r="L22" s="25">
        <v>1.0919999999999999E-2</v>
      </c>
      <c r="M22" s="26">
        <v>0.10722</v>
      </c>
      <c r="N22" s="90"/>
      <c r="O22" s="24">
        <v>0.26890999999999998</v>
      </c>
      <c r="P22" s="25">
        <v>0.25718000000000002</v>
      </c>
      <c r="Q22" s="25">
        <v>0.30918000000000001</v>
      </c>
      <c r="R22" s="24">
        <v>0.33273999999999998</v>
      </c>
      <c r="S22" s="25">
        <v>0.35937999999999998</v>
      </c>
      <c r="T22" s="25">
        <v>0.31714999999999999</v>
      </c>
      <c r="U22" s="24">
        <v>4.7280000000000003E-2</v>
      </c>
      <c r="V22" s="25">
        <v>5.6030000000000003E-2</v>
      </c>
      <c r="W22" s="25">
        <v>1.315E-2</v>
      </c>
      <c r="X22" s="24">
        <v>5.2600000000000001E-2</v>
      </c>
      <c r="Y22" s="25">
        <v>0.27984999999999999</v>
      </c>
      <c r="Z22" s="27">
        <v>5.2269999999999997E-2</v>
      </c>
      <c r="AA22" s="28"/>
    </row>
    <row r="23" spans="1:27" s="21" customFormat="1" ht="12.75" customHeight="1" x14ac:dyDescent="0.2">
      <c r="A23" s="89" t="s">
        <v>23</v>
      </c>
      <c r="B23" s="16">
        <v>2190</v>
      </c>
      <c r="C23" s="16">
        <v>132679</v>
      </c>
      <c r="D23" s="18">
        <v>21390</v>
      </c>
      <c r="E23" s="16">
        <v>151</v>
      </c>
      <c r="F23" s="16">
        <v>2208</v>
      </c>
      <c r="G23" s="18">
        <v>1865</v>
      </c>
      <c r="H23" s="16">
        <v>57</v>
      </c>
      <c r="I23" s="16">
        <v>1027</v>
      </c>
      <c r="J23" s="18">
        <v>636</v>
      </c>
      <c r="K23" s="16">
        <v>245</v>
      </c>
      <c r="L23" s="16">
        <v>3193</v>
      </c>
      <c r="M23" s="18">
        <v>2361</v>
      </c>
      <c r="N23" s="90" t="s">
        <v>23</v>
      </c>
      <c r="O23" s="16">
        <v>648</v>
      </c>
      <c r="P23" s="16">
        <v>50535</v>
      </c>
      <c r="Q23" s="18">
        <v>6640</v>
      </c>
      <c r="R23" s="16">
        <v>817</v>
      </c>
      <c r="S23" s="16">
        <v>55688</v>
      </c>
      <c r="T23" s="18">
        <v>6885</v>
      </c>
      <c r="U23" s="16">
        <v>161</v>
      </c>
      <c r="V23" s="16">
        <v>15645</v>
      </c>
      <c r="W23" s="18">
        <v>1805</v>
      </c>
      <c r="X23" s="16">
        <v>111</v>
      </c>
      <c r="Y23" s="16">
        <v>4383</v>
      </c>
      <c r="Z23" s="19">
        <v>1198</v>
      </c>
      <c r="AA23" s="20"/>
    </row>
    <row r="24" spans="1:27" s="29" customFormat="1" ht="12.75" customHeight="1" x14ac:dyDescent="0.2">
      <c r="A24" s="89"/>
      <c r="B24" s="22">
        <v>1</v>
      </c>
      <c r="C24" s="23">
        <v>1</v>
      </c>
      <c r="D24" s="23">
        <v>1</v>
      </c>
      <c r="E24" s="24">
        <v>6.8949999999999997E-2</v>
      </c>
      <c r="F24" s="25">
        <v>1.6639999999999999E-2</v>
      </c>
      <c r="G24" s="25">
        <v>8.7190000000000004E-2</v>
      </c>
      <c r="H24" s="24">
        <v>2.6030000000000001E-2</v>
      </c>
      <c r="I24" s="25">
        <v>7.7400000000000004E-3</v>
      </c>
      <c r="J24" s="25">
        <v>2.9729999999999999E-2</v>
      </c>
      <c r="K24" s="24">
        <v>0.11187</v>
      </c>
      <c r="L24" s="25">
        <v>2.4070000000000001E-2</v>
      </c>
      <c r="M24" s="26">
        <v>0.11038000000000001</v>
      </c>
      <c r="N24" s="90"/>
      <c r="O24" s="24">
        <v>0.29588999999999999</v>
      </c>
      <c r="P24" s="25">
        <v>0.38088</v>
      </c>
      <c r="Q24" s="25">
        <v>0.31042999999999998</v>
      </c>
      <c r="R24" s="24">
        <v>0.37306</v>
      </c>
      <c r="S24" s="25">
        <v>0.41971999999999998</v>
      </c>
      <c r="T24" s="25">
        <v>0.32188</v>
      </c>
      <c r="U24" s="24">
        <v>7.3520000000000002E-2</v>
      </c>
      <c r="V24" s="25">
        <v>0.11792</v>
      </c>
      <c r="W24" s="25">
        <v>8.4390000000000007E-2</v>
      </c>
      <c r="X24" s="24">
        <v>5.0680000000000003E-2</v>
      </c>
      <c r="Y24" s="25">
        <v>3.3029999999999997E-2</v>
      </c>
      <c r="Z24" s="27">
        <v>5.6009999999999997E-2</v>
      </c>
      <c r="AA24" s="28"/>
    </row>
    <row r="25" spans="1:27" s="21" customFormat="1" ht="12.75" customHeight="1" x14ac:dyDescent="0.2">
      <c r="A25" s="89" t="s">
        <v>24</v>
      </c>
      <c r="B25" s="16">
        <v>783</v>
      </c>
      <c r="C25" s="16">
        <v>32248</v>
      </c>
      <c r="D25" s="18">
        <v>8178</v>
      </c>
      <c r="E25" s="16">
        <v>20</v>
      </c>
      <c r="F25" s="16">
        <v>413</v>
      </c>
      <c r="G25" s="18">
        <v>431</v>
      </c>
      <c r="H25" s="16">
        <v>16</v>
      </c>
      <c r="I25" s="16">
        <v>179</v>
      </c>
      <c r="J25" s="18">
        <v>154</v>
      </c>
      <c r="K25" s="16">
        <v>69</v>
      </c>
      <c r="L25" s="16">
        <v>866</v>
      </c>
      <c r="M25" s="18">
        <v>842</v>
      </c>
      <c r="N25" s="90" t="s">
        <v>24</v>
      </c>
      <c r="O25" s="16">
        <v>334</v>
      </c>
      <c r="P25" s="16">
        <v>19577</v>
      </c>
      <c r="Q25" s="18">
        <v>3466</v>
      </c>
      <c r="R25" s="16">
        <v>167</v>
      </c>
      <c r="S25" s="16">
        <v>5361</v>
      </c>
      <c r="T25" s="18">
        <v>1845</v>
      </c>
      <c r="U25" s="16">
        <v>125</v>
      </c>
      <c r="V25" s="16">
        <v>2654</v>
      </c>
      <c r="W25" s="18">
        <v>972</v>
      </c>
      <c r="X25" s="16">
        <v>52</v>
      </c>
      <c r="Y25" s="16">
        <v>3198</v>
      </c>
      <c r="Z25" s="19">
        <v>468</v>
      </c>
      <c r="AA25" s="20"/>
    </row>
    <row r="26" spans="1:27" s="29" customFormat="1" ht="12.75" customHeight="1" x14ac:dyDescent="0.2">
      <c r="A26" s="89"/>
      <c r="B26" s="22">
        <v>1</v>
      </c>
      <c r="C26" s="23">
        <v>1</v>
      </c>
      <c r="D26" s="23">
        <v>1</v>
      </c>
      <c r="E26" s="24">
        <v>2.554E-2</v>
      </c>
      <c r="F26" s="25">
        <v>1.281E-2</v>
      </c>
      <c r="G26" s="25">
        <v>5.2699999999999997E-2</v>
      </c>
      <c r="H26" s="24">
        <v>2.043E-2</v>
      </c>
      <c r="I26" s="25">
        <v>5.5500000000000002E-3</v>
      </c>
      <c r="J26" s="25">
        <v>1.883E-2</v>
      </c>
      <c r="K26" s="24">
        <v>8.8120000000000004E-2</v>
      </c>
      <c r="L26" s="25">
        <v>2.6849999999999999E-2</v>
      </c>
      <c r="M26" s="26">
        <v>0.10296</v>
      </c>
      <c r="N26" s="90"/>
      <c r="O26" s="24">
        <v>0.42655999999999999</v>
      </c>
      <c r="P26" s="25">
        <v>0.60707999999999995</v>
      </c>
      <c r="Q26" s="25">
        <v>0.42381999999999997</v>
      </c>
      <c r="R26" s="24">
        <v>0.21328</v>
      </c>
      <c r="S26" s="25">
        <v>0.16624</v>
      </c>
      <c r="T26" s="25">
        <v>0.22561</v>
      </c>
      <c r="U26" s="24">
        <v>0.15964</v>
      </c>
      <c r="V26" s="25">
        <v>8.2299999999999998E-2</v>
      </c>
      <c r="W26" s="25">
        <v>0.11885999999999999</v>
      </c>
      <c r="X26" s="24">
        <v>6.6409999999999997E-2</v>
      </c>
      <c r="Y26" s="25">
        <v>9.9169999999999994E-2</v>
      </c>
      <c r="Z26" s="27">
        <v>5.7230000000000003E-2</v>
      </c>
      <c r="AA26" s="28"/>
    </row>
    <row r="27" spans="1:27" s="21" customFormat="1" ht="12.75" customHeight="1" x14ac:dyDescent="0.2">
      <c r="A27" s="89" t="s">
        <v>25</v>
      </c>
      <c r="B27" s="16">
        <v>178</v>
      </c>
      <c r="C27" s="16">
        <v>13812</v>
      </c>
      <c r="D27" s="18">
        <v>2313</v>
      </c>
      <c r="E27" s="16">
        <v>1</v>
      </c>
      <c r="F27" s="16">
        <v>88</v>
      </c>
      <c r="G27" s="18">
        <v>24</v>
      </c>
      <c r="H27" s="16">
        <v>0</v>
      </c>
      <c r="I27" s="16">
        <v>0</v>
      </c>
      <c r="J27" s="18">
        <v>0</v>
      </c>
      <c r="K27" s="16">
        <v>0</v>
      </c>
      <c r="L27" s="16">
        <v>0</v>
      </c>
      <c r="M27" s="18">
        <v>0</v>
      </c>
      <c r="N27" s="90" t="s">
        <v>25</v>
      </c>
      <c r="O27" s="16">
        <v>91</v>
      </c>
      <c r="P27" s="16">
        <v>8166</v>
      </c>
      <c r="Q27" s="18">
        <v>1328</v>
      </c>
      <c r="R27" s="16">
        <v>15</v>
      </c>
      <c r="S27" s="16">
        <v>543</v>
      </c>
      <c r="T27" s="18">
        <v>44</v>
      </c>
      <c r="U27" s="16">
        <v>67</v>
      </c>
      <c r="V27" s="16">
        <v>4926</v>
      </c>
      <c r="W27" s="18">
        <v>893</v>
      </c>
      <c r="X27" s="16">
        <v>4</v>
      </c>
      <c r="Y27" s="16">
        <v>89</v>
      </c>
      <c r="Z27" s="19">
        <v>24</v>
      </c>
      <c r="AA27" s="20"/>
    </row>
    <row r="28" spans="1:27" s="29" customFormat="1" ht="12.75" customHeight="1" x14ac:dyDescent="0.2">
      <c r="A28" s="89"/>
      <c r="B28" s="22">
        <v>1</v>
      </c>
      <c r="C28" s="23">
        <v>1</v>
      </c>
      <c r="D28" s="23">
        <v>1</v>
      </c>
      <c r="E28" s="24">
        <v>5.62E-3</v>
      </c>
      <c r="F28" s="25">
        <v>6.3699999999999998E-3</v>
      </c>
      <c r="G28" s="25">
        <v>1.038E-2</v>
      </c>
      <c r="H28" s="24" t="s">
        <v>19</v>
      </c>
      <c r="I28" s="25" t="s">
        <v>19</v>
      </c>
      <c r="J28" s="25" t="s">
        <v>19</v>
      </c>
      <c r="K28" s="24" t="s">
        <v>19</v>
      </c>
      <c r="L28" s="25" t="s">
        <v>19</v>
      </c>
      <c r="M28" s="26" t="s">
        <v>19</v>
      </c>
      <c r="N28" s="90"/>
      <c r="O28" s="24">
        <v>0.51124000000000003</v>
      </c>
      <c r="P28" s="25">
        <v>0.59123000000000003</v>
      </c>
      <c r="Q28" s="25">
        <v>0.57415000000000005</v>
      </c>
      <c r="R28" s="24">
        <v>8.4269999999999998E-2</v>
      </c>
      <c r="S28" s="25">
        <v>3.9309999999999998E-2</v>
      </c>
      <c r="T28" s="25">
        <v>1.9019999999999999E-2</v>
      </c>
      <c r="U28" s="24">
        <v>0.37640000000000001</v>
      </c>
      <c r="V28" s="25">
        <v>0.35665000000000002</v>
      </c>
      <c r="W28" s="25">
        <v>0.38607999999999998</v>
      </c>
      <c r="X28" s="24">
        <v>2.247E-2</v>
      </c>
      <c r="Y28" s="25">
        <v>6.4400000000000004E-3</v>
      </c>
      <c r="Z28" s="27">
        <v>1.038E-2</v>
      </c>
      <c r="AA28" s="28"/>
    </row>
    <row r="29" spans="1:27" s="21" customFormat="1" ht="12.75" customHeight="1" x14ac:dyDescent="0.2">
      <c r="A29" s="89" t="s">
        <v>29</v>
      </c>
      <c r="B29" s="16">
        <v>313</v>
      </c>
      <c r="C29" s="16">
        <v>4030</v>
      </c>
      <c r="D29" s="18">
        <v>2952</v>
      </c>
      <c r="E29" s="16">
        <v>48</v>
      </c>
      <c r="F29" s="16">
        <v>411</v>
      </c>
      <c r="G29" s="18">
        <v>586</v>
      </c>
      <c r="H29" s="16">
        <v>0</v>
      </c>
      <c r="I29" s="16">
        <v>0</v>
      </c>
      <c r="J29" s="18">
        <v>0</v>
      </c>
      <c r="K29" s="16">
        <v>45</v>
      </c>
      <c r="L29" s="16">
        <v>330</v>
      </c>
      <c r="M29" s="18">
        <v>508</v>
      </c>
      <c r="N29" s="90" t="s">
        <v>29</v>
      </c>
      <c r="O29" s="16">
        <v>28</v>
      </c>
      <c r="P29" s="16">
        <v>1374</v>
      </c>
      <c r="Q29" s="18">
        <v>140</v>
      </c>
      <c r="R29" s="16">
        <v>166</v>
      </c>
      <c r="S29" s="16">
        <v>1078</v>
      </c>
      <c r="T29" s="18">
        <v>1519</v>
      </c>
      <c r="U29" s="16">
        <v>0</v>
      </c>
      <c r="V29" s="16">
        <v>0</v>
      </c>
      <c r="W29" s="18">
        <v>0</v>
      </c>
      <c r="X29" s="16">
        <v>26</v>
      </c>
      <c r="Y29" s="16">
        <v>837</v>
      </c>
      <c r="Z29" s="19">
        <v>199</v>
      </c>
      <c r="AA29" s="20"/>
    </row>
    <row r="30" spans="1:27" s="29" customFormat="1" ht="12.75" customHeight="1" x14ac:dyDescent="0.2">
      <c r="A30" s="89"/>
      <c r="B30" s="22">
        <v>1</v>
      </c>
      <c r="C30" s="23">
        <v>1</v>
      </c>
      <c r="D30" s="23">
        <v>1</v>
      </c>
      <c r="E30" s="24">
        <v>0.15334999999999999</v>
      </c>
      <c r="F30" s="25">
        <v>0.10199</v>
      </c>
      <c r="G30" s="25">
        <v>0.19850999999999999</v>
      </c>
      <c r="H30" s="24" t="s">
        <v>19</v>
      </c>
      <c r="I30" s="25" t="s">
        <v>19</v>
      </c>
      <c r="J30" s="25" t="s">
        <v>19</v>
      </c>
      <c r="K30" s="24">
        <v>0.14377000000000001</v>
      </c>
      <c r="L30" s="25">
        <v>8.1890000000000004E-2</v>
      </c>
      <c r="M30" s="26">
        <v>0.17208999999999999</v>
      </c>
      <c r="N30" s="90"/>
      <c r="O30" s="24">
        <v>8.9459999999999998E-2</v>
      </c>
      <c r="P30" s="25">
        <v>0.34094000000000002</v>
      </c>
      <c r="Q30" s="25">
        <v>4.743E-2</v>
      </c>
      <c r="R30" s="24">
        <v>0.53034999999999999</v>
      </c>
      <c r="S30" s="25">
        <v>0.26749000000000001</v>
      </c>
      <c r="T30" s="25">
        <v>0.51456999999999997</v>
      </c>
      <c r="U30" s="24" t="s">
        <v>19</v>
      </c>
      <c r="V30" s="25" t="s">
        <v>19</v>
      </c>
      <c r="W30" s="25" t="s">
        <v>19</v>
      </c>
      <c r="X30" s="24">
        <v>8.3070000000000005E-2</v>
      </c>
      <c r="Y30" s="25">
        <v>0.20769000000000001</v>
      </c>
      <c r="Z30" s="27">
        <v>6.7409999999999998E-2</v>
      </c>
      <c r="AA30" s="28"/>
    </row>
    <row r="31" spans="1:27" s="21" customFormat="1" ht="12.75" customHeight="1" x14ac:dyDescent="0.2">
      <c r="A31" s="89" t="s">
        <v>30</v>
      </c>
      <c r="B31" s="16">
        <v>127</v>
      </c>
      <c r="C31" s="16">
        <v>6194</v>
      </c>
      <c r="D31" s="18">
        <v>1473</v>
      </c>
      <c r="E31" s="16">
        <v>41</v>
      </c>
      <c r="F31" s="16">
        <v>756</v>
      </c>
      <c r="G31" s="18">
        <v>544</v>
      </c>
      <c r="H31" s="16">
        <v>2</v>
      </c>
      <c r="I31" s="16">
        <v>24</v>
      </c>
      <c r="J31" s="18">
        <v>18</v>
      </c>
      <c r="K31" s="16">
        <v>5</v>
      </c>
      <c r="L31" s="16">
        <v>76</v>
      </c>
      <c r="M31" s="18">
        <v>37</v>
      </c>
      <c r="N31" s="90" t="s">
        <v>30</v>
      </c>
      <c r="O31" s="16">
        <v>36</v>
      </c>
      <c r="P31" s="16">
        <v>3218</v>
      </c>
      <c r="Q31" s="18">
        <v>513</v>
      </c>
      <c r="R31" s="16">
        <v>33</v>
      </c>
      <c r="S31" s="16">
        <v>339</v>
      </c>
      <c r="T31" s="18">
        <v>255</v>
      </c>
      <c r="U31" s="16">
        <v>6</v>
      </c>
      <c r="V31" s="16">
        <v>889</v>
      </c>
      <c r="W31" s="18">
        <v>78</v>
      </c>
      <c r="X31" s="16">
        <v>4</v>
      </c>
      <c r="Y31" s="16">
        <v>892</v>
      </c>
      <c r="Z31" s="19">
        <v>28</v>
      </c>
      <c r="AA31" s="20"/>
    </row>
    <row r="32" spans="1:27" s="29" customFormat="1" ht="12.75" customHeight="1" x14ac:dyDescent="0.2">
      <c r="A32" s="89"/>
      <c r="B32" s="22">
        <v>1</v>
      </c>
      <c r="C32" s="23">
        <v>1</v>
      </c>
      <c r="D32" s="23">
        <v>1</v>
      </c>
      <c r="E32" s="24">
        <v>0.32283000000000001</v>
      </c>
      <c r="F32" s="25">
        <v>0.12205000000000001</v>
      </c>
      <c r="G32" s="25">
        <v>0.36931000000000003</v>
      </c>
      <c r="H32" s="24">
        <v>1.575E-2</v>
      </c>
      <c r="I32" s="25">
        <v>3.8700000000000002E-3</v>
      </c>
      <c r="J32" s="25">
        <v>1.222E-2</v>
      </c>
      <c r="K32" s="24">
        <v>3.9370000000000002E-2</v>
      </c>
      <c r="L32" s="25">
        <v>1.227E-2</v>
      </c>
      <c r="M32" s="26">
        <v>2.512E-2</v>
      </c>
      <c r="N32" s="90"/>
      <c r="O32" s="24">
        <v>0.28345999999999999</v>
      </c>
      <c r="P32" s="25">
        <v>0.51954</v>
      </c>
      <c r="Q32" s="25">
        <v>0.34827000000000002</v>
      </c>
      <c r="R32" s="24">
        <v>0.25984000000000002</v>
      </c>
      <c r="S32" s="25">
        <v>5.4730000000000001E-2</v>
      </c>
      <c r="T32" s="25">
        <v>0.17312</v>
      </c>
      <c r="U32" s="24">
        <v>4.7239999999999997E-2</v>
      </c>
      <c r="V32" s="25">
        <v>0.14352999999999999</v>
      </c>
      <c r="W32" s="25">
        <v>5.2949999999999997E-2</v>
      </c>
      <c r="X32" s="24">
        <v>3.15E-2</v>
      </c>
      <c r="Y32" s="25">
        <v>0.14401</v>
      </c>
      <c r="Z32" s="27">
        <v>1.9009999999999999E-2</v>
      </c>
      <c r="AA32" s="28"/>
    </row>
    <row r="33" spans="1:27" s="21" customFormat="1" ht="12.75" customHeight="1" x14ac:dyDescent="0.2">
      <c r="A33" s="89" t="s">
        <v>31</v>
      </c>
      <c r="B33" s="16">
        <v>1064</v>
      </c>
      <c r="C33" s="16">
        <v>88787</v>
      </c>
      <c r="D33" s="18">
        <v>13700</v>
      </c>
      <c r="E33" s="16">
        <v>29</v>
      </c>
      <c r="F33" s="16">
        <v>205</v>
      </c>
      <c r="G33" s="18">
        <v>235</v>
      </c>
      <c r="H33" s="16">
        <v>20</v>
      </c>
      <c r="I33" s="16">
        <v>415</v>
      </c>
      <c r="J33" s="18">
        <v>230</v>
      </c>
      <c r="K33" s="16">
        <v>61</v>
      </c>
      <c r="L33" s="16">
        <v>657</v>
      </c>
      <c r="M33" s="18">
        <v>548</v>
      </c>
      <c r="N33" s="90" t="s">
        <v>31</v>
      </c>
      <c r="O33" s="16">
        <v>680</v>
      </c>
      <c r="P33" s="16">
        <v>80645</v>
      </c>
      <c r="Q33" s="18">
        <v>9685</v>
      </c>
      <c r="R33" s="16">
        <v>206</v>
      </c>
      <c r="S33" s="16">
        <v>3537</v>
      </c>
      <c r="T33" s="18">
        <v>2348</v>
      </c>
      <c r="U33" s="16">
        <v>13</v>
      </c>
      <c r="V33" s="16">
        <v>312</v>
      </c>
      <c r="W33" s="18">
        <v>268</v>
      </c>
      <c r="X33" s="16">
        <v>55</v>
      </c>
      <c r="Y33" s="16">
        <v>3016</v>
      </c>
      <c r="Z33" s="19">
        <v>386</v>
      </c>
      <c r="AA33" s="20"/>
    </row>
    <row r="34" spans="1:27" s="29" customFormat="1" ht="12.75" customHeight="1" x14ac:dyDescent="0.2">
      <c r="A34" s="89"/>
      <c r="B34" s="22">
        <v>1</v>
      </c>
      <c r="C34" s="23">
        <v>1</v>
      </c>
      <c r="D34" s="23">
        <v>1</v>
      </c>
      <c r="E34" s="24">
        <v>2.726E-2</v>
      </c>
      <c r="F34" s="25">
        <v>2.31E-3</v>
      </c>
      <c r="G34" s="25">
        <v>1.7149999999999999E-2</v>
      </c>
      <c r="H34" s="24">
        <v>1.8800000000000001E-2</v>
      </c>
      <c r="I34" s="25">
        <v>4.6699999999999997E-3</v>
      </c>
      <c r="J34" s="25">
        <v>1.6789999999999999E-2</v>
      </c>
      <c r="K34" s="24">
        <v>5.7329999999999999E-2</v>
      </c>
      <c r="L34" s="25">
        <v>7.4000000000000003E-3</v>
      </c>
      <c r="M34" s="26">
        <v>0.04</v>
      </c>
      <c r="N34" s="90"/>
      <c r="O34" s="24">
        <v>0.6391</v>
      </c>
      <c r="P34" s="25">
        <v>0.9083</v>
      </c>
      <c r="Q34" s="25">
        <v>0.70692999999999995</v>
      </c>
      <c r="R34" s="24">
        <v>0.19361</v>
      </c>
      <c r="S34" s="25">
        <v>3.984E-2</v>
      </c>
      <c r="T34" s="25">
        <v>0.17138999999999999</v>
      </c>
      <c r="U34" s="24">
        <v>1.222E-2</v>
      </c>
      <c r="V34" s="25">
        <v>3.5100000000000001E-3</v>
      </c>
      <c r="W34" s="25">
        <v>1.9560000000000001E-2</v>
      </c>
      <c r="X34" s="24">
        <v>5.169E-2</v>
      </c>
      <c r="Y34" s="25">
        <v>3.397E-2</v>
      </c>
      <c r="Z34" s="27">
        <v>2.818E-2</v>
      </c>
      <c r="AA34" s="28"/>
    </row>
    <row r="35" spans="1:27" s="21" customFormat="1" ht="12.75" customHeight="1" x14ac:dyDescent="0.2">
      <c r="A35" s="80" t="s">
        <v>32</v>
      </c>
      <c r="B35" s="16">
        <v>158</v>
      </c>
      <c r="C35" s="16">
        <v>3222</v>
      </c>
      <c r="D35" s="18">
        <v>1446</v>
      </c>
      <c r="E35" s="16">
        <v>5</v>
      </c>
      <c r="F35" s="16">
        <v>38</v>
      </c>
      <c r="G35" s="18">
        <v>53</v>
      </c>
      <c r="H35" s="16">
        <v>0</v>
      </c>
      <c r="I35" s="16">
        <v>0</v>
      </c>
      <c r="J35" s="18">
        <v>0</v>
      </c>
      <c r="K35" s="16">
        <v>12</v>
      </c>
      <c r="L35" s="16">
        <v>133</v>
      </c>
      <c r="M35" s="18">
        <v>167</v>
      </c>
      <c r="N35" s="82" t="s">
        <v>32</v>
      </c>
      <c r="O35" s="16">
        <v>92</v>
      </c>
      <c r="P35" s="16">
        <v>2342</v>
      </c>
      <c r="Q35" s="18">
        <v>847</v>
      </c>
      <c r="R35" s="16">
        <v>45</v>
      </c>
      <c r="S35" s="16">
        <v>602</v>
      </c>
      <c r="T35" s="18">
        <v>355</v>
      </c>
      <c r="U35" s="16">
        <v>0</v>
      </c>
      <c r="V35" s="16">
        <v>0</v>
      </c>
      <c r="W35" s="18">
        <v>0</v>
      </c>
      <c r="X35" s="16">
        <v>4</v>
      </c>
      <c r="Y35" s="16">
        <v>107</v>
      </c>
      <c r="Z35" s="19">
        <v>24</v>
      </c>
      <c r="AA35" s="20"/>
    </row>
    <row r="36" spans="1:27" s="29" customFormat="1" ht="12.75" customHeight="1" x14ac:dyDescent="0.2">
      <c r="A36" s="81"/>
      <c r="B36" s="35">
        <v>1</v>
      </c>
      <c r="C36" s="36">
        <v>1</v>
      </c>
      <c r="D36" s="36">
        <v>1</v>
      </c>
      <c r="E36" s="37">
        <v>3.1649999999999998E-2</v>
      </c>
      <c r="F36" s="38">
        <v>1.179E-2</v>
      </c>
      <c r="G36" s="38">
        <v>3.6650000000000002E-2</v>
      </c>
      <c r="H36" s="37" t="s">
        <v>19</v>
      </c>
      <c r="I36" s="38" t="s">
        <v>19</v>
      </c>
      <c r="J36" s="38" t="s">
        <v>19</v>
      </c>
      <c r="K36" s="37">
        <v>7.5950000000000004E-2</v>
      </c>
      <c r="L36" s="38">
        <v>4.1279999999999997E-2</v>
      </c>
      <c r="M36" s="39">
        <v>0.11549</v>
      </c>
      <c r="N36" s="83"/>
      <c r="O36" s="38">
        <v>0.58228000000000002</v>
      </c>
      <c r="P36" s="38">
        <v>0.72687999999999997</v>
      </c>
      <c r="Q36" s="38">
        <v>0.58574999999999999</v>
      </c>
      <c r="R36" s="37">
        <v>0.28481000000000001</v>
      </c>
      <c r="S36" s="38">
        <v>0.18684000000000001</v>
      </c>
      <c r="T36" s="38">
        <v>0.2455</v>
      </c>
      <c r="U36" s="37" t="s">
        <v>19</v>
      </c>
      <c r="V36" s="38" t="s">
        <v>19</v>
      </c>
      <c r="W36" s="38" t="s">
        <v>19</v>
      </c>
      <c r="X36" s="37">
        <v>2.5319999999999999E-2</v>
      </c>
      <c r="Y36" s="38">
        <v>3.3210000000000003E-2</v>
      </c>
      <c r="Z36" s="42">
        <v>1.66E-2</v>
      </c>
      <c r="AA36" s="28"/>
    </row>
    <row r="37" spans="1:27" s="30" customFormat="1" ht="12.75" customHeight="1" x14ac:dyDescent="0.2">
      <c r="A37" s="84" t="s">
        <v>33</v>
      </c>
      <c r="B37" s="43">
        <v>13786</v>
      </c>
      <c r="C37" s="43">
        <v>786193</v>
      </c>
      <c r="D37" s="44">
        <v>141195</v>
      </c>
      <c r="E37" s="43">
        <v>1083</v>
      </c>
      <c r="F37" s="43">
        <v>24666</v>
      </c>
      <c r="G37" s="44">
        <v>12958</v>
      </c>
      <c r="H37" s="43">
        <v>572</v>
      </c>
      <c r="I37" s="43">
        <v>11704</v>
      </c>
      <c r="J37" s="44">
        <v>7635</v>
      </c>
      <c r="K37" s="43">
        <v>1371</v>
      </c>
      <c r="L37" s="43">
        <v>16087</v>
      </c>
      <c r="M37" s="44">
        <v>14890</v>
      </c>
      <c r="N37" s="120" t="s">
        <v>33</v>
      </c>
      <c r="O37" s="43">
        <v>4398</v>
      </c>
      <c r="P37" s="43">
        <v>338753</v>
      </c>
      <c r="Q37" s="44">
        <v>49650</v>
      </c>
      <c r="R37" s="43">
        <v>4893</v>
      </c>
      <c r="S37" s="43">
        <v>214328</v>
      </c>
      <c r="T37" s="44">
        <v>42563</v>
      </c>
      <c r="U37" s="43">
        <v>807</v>
      </c>
      <c r="V37" s="43">
        <v>64352</v>
      </c>
      <c r="W37" s="44">
        <v>7266</v>
      </c>
      <c r="X37" s="43">
        <v>662</v>
      </c>
      <c r="Y37" s="43">
        <v>116303</v>
      </c>
      <c r="Z37" s="48">
        <v>6233</v>
      </c>
      <c r="AA37" s="49"/>
    </row>
    <row r="38" spans="1:27" s="57" customFormat="1" ht="12.75" customHeight="1" thickBot="1" x14ac:dyDescent="0.25">
      <c r="A38" s="85"/>
      <c r="B38" s="50">
        <v>1</v>
      </c>
      <c r="C38" s="51">
        <v>1</v>
      </c>
      <c r="D38" s="51">
        <v>1</v>
      </c>
      <c r="E38" s="52">
        <v>7.8560000000000005E-2</v>
      </c>
      <c r="F38" s="53">
        <v>3.1370000000000002E-2</v>
      </c>
      <c r="G38" s="53">
        <v>9.1770000000000004E-2</v>
      </c>
      <c r="H38" s="52">
        <v>4.1489999999999999E-2</v>
      </c>
      <c r="I38" s="53">
        <v>1.489E-2</v>
      </c>
      <c r="J38" s="53">
        <v>5.407E-2</v>
      </c>
      <c r="K38" s="52">
        <v>9.9449999999999997E-2</v>
      </c>
      <c r="L38" s="53">
        <v>2.0459999999999999E-2</v>
      </c>
      <c r="M38" s="54">
        <v>0.10546</v>
      </c>
      <c r="N38" s="87"/>
      <c r="O38" s="52">
        <v>0.31902000000000003</v>
      </c>
      <c r="P38" s="53">
        <v>0.43087999999999999</v>
      </c>
      <c r="Q38" s="53">
        <v>0.35164000000000001</v>
      </c>
      <c r="R38" s="52">
        <v>0.35493000000000002</v>
      </c>
      <c r="S38" s="53">
        <v>0.27261000000000002</v>
      </c>
      <c r="T38" s="53">
        <v>0.30145</v>
      </c>
      <c r="U38" s="52">
        <v>5.8540000000000002E-2</v>
      </c>
      <c r="V38" s="53">
        <v>8.1850000000000006E-2</v>
      </c>
      <c r="W38" s="53">
        <v>5.1459999999999999E-2</v>
      </c>
      <c r="X38" s="52">
        <v>4.802E-2</v>
      </c>
      <c r="Y38" s="53">
        <v>0.14793000000000001</v>
      </c>
      <c r="Z38" s="55">
        <v>4.4139999999999999E-2</v>
      </c>
      <c r="AA38" s="56"/>
    </row>
    <row r="39" spans="1:27" s="14" customFormat="1" x14ac:dyDescent="0.2">
      <c r="A39" s="58"/>
      <c r="E39" s="58"/>
      <c r="F39" s="58"/>
      <c r="G39" s="58"/>
      <c r="H39" s="58"/>
      <c r="I39" s="58"/>
      <c r="J39" s="58"/>
      <c r="K39" s="58"/>
      <c r="L39" s="58"/>
      <c r="M39" s="58"/>
      <c r="N39" s="59"/>
    </row>
    <row r="40" spans="1:27" s="60" customFormat="1" ht="11.25" x14ac:dyDescent="0.2">
      <c r="A40" s="60" t="str">
        <f>"Anmerkungen. Datengrundlage: Volkshochschul-Statistik "&amp;[1]Hilfswerte!B1&amp;"; Basis: "&amp;[1]Tabelle1!$C$36&amp;" vhs."</f>
        <v>Anmerkungen. Datengrundlage: Volkshochschul-Statistik 2022; Basis: 826 vhs.</v>
      </c>
      <c r="N40" s="60" t="str">
        <f>"Anmerkungen. Datengrundlage: Volkshochschul-Statistik "&amp;[1]Hilfswerte!B1&amp;"; Basis: "&amp;[1]Tabelle1!$C$36&amp;" vhs."</f>
        <v>Anmerkungen. Datengrundlage: Volkshochschul-Statistik 2022; Basis: 826 vhs.</v>
      </c>
    </row>
    <row r="41" spans="1:27" s="60" customFormat="1" ht="11.25" x14ac:dyDescent="0.2"/>
    <row r="42" spans="1:27" s="14" customFormat="1" x14ac:dyDescent="0.2">
      <c r="A42" s="60" t="str">
        <f>[1]Tabelle1!$A$41</f>
        <v>Siehe Bericht: Ortmanns, V., Huntemann, H., Lux, T. &amp; Bachem, A. (2024): Volkshochschul-Statistik – 61. Folge, Berichtsjahr 2022 (Version 1.1.0).</v>
      </c>
      <c r="N42" s="60" t="str">
        <f>[1]Tabelle1!$A$41</f>
        <v>Siehe Bericht: Ortmanns, V., Huntemann, H., Lux, T. &amp; Bachem, A. (2024): Volkshochschul-Statistik – 61. Folge, Berichtsjahr 2022 (Version 1.1.0).</v>
      </c>
    </row>
    <row r="43" spans="1:27" s="14" customFormat="1" x14ac:dyDescent="0.2">
      <c r="A43" s="76" t="s">
        <v>47</v>
      </c>
      <c r="N43" s="76" t="s">
        <v>47</v>
      </c>
    </row>
    <row r="44" spans="1:27" s="14" customFormat="1" x14ac:dyDescent="0.2"/>
    <row r="45" spans="1:27" s="14" customFormat="1" x14ac:dyDescent="0.2">
      <c r="A45" s="63" t="s">
        <v>37</v>
      </c>
      <c r="N45" s="63" t="s">
        <v>37</v>
      </c>
    </row>
    <row r="47" spans="1:27" s="77" customFormat="1" ht="44.25" x14ac:dyDescent="0.55000000000000004">
      <c r="A47" s="64"/>
      <c r="AA47" s="78"/>
    </row>
  </sheetData>
  <mergeCells count="49"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X3:Z3"/>
    <mergeCell ref="AB3:AF11"/>
    <mergeCell ref="A5:A6"/>
    <mergeCell ref="N5:N6"/>
    <mergeCell ref="A7:A8"/>
    <mergeCell ref="N7:N8"/>
    <mergeCell ref="A9:A10"/>
    <mergeCell ref="A15:A16"/>
    <mergeCell ref="N15:N16"/>
    <mergeCell ref="O3:Q3"/>
    <mergeCell ref="R3:T3"/>
    <mergeCell ref="U3:W3"/>
    <mergeCell ref="N9:N10"/>
    <mergeCell ref="A11:A12"/>
    <mergeCell ref="N11:N12"/>
    <mergeCell ref="A13:A14"/>
    <mergeCell ref="N13:N14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35:A36"/>
    <mergeCell ref="N35:N36"/>
    <mergeCell ref="A37:A38"/>
    <mergeCell ref="N37:N38"/>
    <mergeCell ref="A29:A30"/>
    <mergeCell ref="N29:N30"/>
    <mergeCell ref="A31:A32"/>
    <mergeCell ref="N31:N32"/>
    <mergeCell ref="A33:A34"/>
    <mergeCell ref="N33:N34"/>
  </mergeCells>
  <conditionalFormatting sqref="A6 A8 A10 A12 A14 A16 A18 A20 A22 A24 A26 A28 A30 A32 A34 A36">
    <cfRule type="cellIs" dxfId="93" priority="22" stopIfTrue="1" operator="equal">
      <formula>1</formula>
    </cfRule>
    <cfRule type="cellIs" dxfId="92" priority="23" stopIfTrue="1" operator="lessThan">
      <formula>0.0005</formula>
    </cfRule>
  </conditionalFormatting>
  <conditionalFormatting sqref="A5:Z5">
    <cfRule type="cellIs" dxfId="91" priority="17" stopIfTrue="1" operator="equal">
      <formula>0</formula>
    </cfRule>
  </conditionalFormatting>
  <conditionalFormatting sqref="A9:Z9">
    <cfRule type="cellIs" dxfId="90" priority="15" stopIfTrue="1" operator="equal">
      <formula>0</formula>
    </cfRule>
  </conditionalFormatting>
  <conditionalFormatting sqref="A11:Z11">
    <cfRule type="cellIs" dxfId="89" priority="14" stopIfTrue="1" operator="equal">
      <formula>0</formula>
    </cfRule>
  </conditionalFormatting>
  <conditionalFormatting sqref="A13:Z13">
    <cfRule type="cellIs" dxfId="88" priority="13" stopIfTrue="1" operator="equal">
      <formula>0</formula>
    </cfRule>
  </conditionalFormatting>
  <conditionalFormatting sqref="A15:Z15">
    <cfRule type="cellIs" dxfId="87" priority="12" stopIfTrue="1" operator="equal">
      <formula>0</formula>
    </cfRule>
  </conditionalFormatting>
  <conditionalFormatting sqref="A17:Z17">
    <cfRule type="cellIs" dxfId="86" priority="11" stopIfTrue="1" operator="equal">
      <formula>0</formula>
    </cfRule>
  </conditionalFormatting>
  <conditionalFormatting sqref="A19:Z19">
    <cfRule type="cellIs" dxfId="85" priority="10" stopIfTrue="1" operator="equal">
      <formula>0</formula>
    </cfRule>
  </conditionalFormatting>
  <conditionalFormatting sqref="A21:Z21">
    <cfRule type="cellIs" dxfId="84" priority="9" stopIfTrue="1" operator="equal">
      <formula>0</formula>
    </cfRule>
  </conditionalFormatting>
  <conditionalFormatting sqref="A23:Z23">
    <cfRule type="cellIs" dxfId="83" priority="8" stopIfTrue="1" operator="equal">
      <formula>0</formula>
    </cfRule>
  </conditionalFormatting>
  <conditionalFormatting sqref="A25:Z25">
    <cfRule type="cellIs" dxfId="82" priority="7" stopIfTrue="1" operator="equal">
      <formula>0</formula>
    </cfRule>
  </conditionalFormatting>
  <conditionalFormatting sqref="A27:Z27">
    <cfRule type="cellIs" dxfId="81" priority="6" stopIfTrue="1" operator="equal">
      <formula>0</formula>
    </cfRule>
  </conditionalFormatting>
  <conditionalFormatting sqref="A29:Z29">
    <cfRule type="cellIs" dxfId="80" priority="5" stopIfTrue="1" operator="equal">
      <formula>0</formula>
    </cfRule>
  </conditionalFormatting>
  <conditionalFormatting sqref="A31:Z31">
    <cfRule type="cellIs" dxfId="79" priority="4" stopIfTrue="1" operator="equal">
      <formula>0</formula>
    </cfRule>
  </conditionalFormatting>
  <conditionalFormatting sqref="A33:Z33">
    <cfRule type="cellIs" dxfId="78" priority="3" stopIfTrue="1" operator="equal">
      <formula>0</formula>
    </cfRule>
  </conditionalFormatting>
  <conditionalFormatting sqref="A35:Z35">
    <cfRule type="cellIs" dxfId="77" priority="2" stopIfTrue="1" operator="equal">
      <formula>0</formula>
    </cfRule>
  </conditionalFormatting>
  <conditionalFormatting sqref="B7:M7">
    <cfRule type="cellIs" dxfId="76" priority="19" stopIfTrue="1" operator="equal">
      <formula>0</formula>
    </cfRule>
  </conditionalFormatting>
  <conditionalFormatting sqref="B37:M37">
    <cfRule type="cellIs" dxfId="75" priority="18" stopIfTrue="1" operator="equal">
      <formula>0</formula>
    </cfRule>
  </conditionalFormatting>
  <conditionalFormatting sqref="N6 N8 N10 N12 N14 N16 N18 N20 N22 N24 N26 N28 N30 N32 N34 N36">
    <cfRule type="cellIs" dxfId="74" priority="20" stopIfTrue="1" operator="equal">
      <formula>1</formula>
    </cfRule>
    <cfRule type="cellIs" dxfId="73" priority="21" stopIfTrue="1" operator="lessThan">
      <formula>0.0005</formula>
    </cfRule>
  </conditionalFormatting>
  <conditionalFormatting sqref="O7:Z7">
    <cfRule type="cellIs" dxfId="72" priority="16" stopIfTrue="1" operator="equal">
      <formula>0</formula>
    </cfRule>
  </conditionalFormatting>
  <conditionalFormatting sqref="O37:Z37">
    <cfRule type="cellIs" dxfId="71" priority="1" stopIfTrue="1" operator="equal">
      <formula>0</formula>
    </cfRule>
  </conditionalFormatting>
  <hyperlinks>
    <hyperlink ref="A43" r:id="rId1" xr:uid="{49FCD302-80C1-4AEF-A361-427C43B25B12}"/>
    <hyperlink ref="N43" r:id="rId2" xr:uid="{184A2555-5A73-4EF1-AFE5-0EE189830589}"/>
    <hyperlink ref="A45" r:id="rId3" xr:uid="{0883C51E-8B69-4821-98BA-952AA7F5C085}"/>
    <hyperlink ref="N45" r:id="rId4" xr:uid="{208D019F-B0C7-4699-BD63-F24E2548253E}"/>
  </hyperlinks>
  <pageMargins left="0.78740157480314965" right="0.78740157480314965" top="0.98425196850393704" bottom="0.98425196850393704" header="0.51181102362204722" footer="0.51181102362204722"/>
  <pageSetup paperSize="9" scale="78" orientation="portrait" r:id="rId5"/>
  <headerFooter scaleWithDoc="0" alignWithMargins="0"/>
  <colBreaks count="1" manualBreakCount="1">
    <brk id="13" max="44" man="1"/>
  </colBreaks>
  <legacyDrawingHF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D6B46-F957-42E4-BF01-7C87AE5D7D66}">
  <dimension ref="A1:AF48"/>
  <sheetViews>
    <sheetView view="pageBreakPreview" zoomScaleNormal="100" zoomScaleSheetLayoutView="100" workbookViewId="0">
      <selection activeCell="A46" sqref="A46:XFD46"/>
    </sheetView>
  </sheetViews>
  <sheetFormatPr baseColWidth="10" defaultRowHeight="12.75" x14ac:dyDescent="0.2"/>
  <cols>
    <col min="1" max="1" width="11.875" style="15" customWidth="1"/>
    <col min="2" max="2" width="5.625" style="15" customWidth="1"/>
    <col min="3" max="3" width="6.75" style="15" customWidth="1"/>
    <col min="4" max="4" width="7" style="15" customWidth="1"/>
    <col min="5" max="5" width="5.5" style="15" customWidth="1"/>
    <col min="6" max="6" width="6.25" style="15" customWidth="1"/>
    <col min="7" max="7" width="6.75" style="15" customWidth="1"/>
    <col min="8" max="8" width="5.75" style="15" customWidth="1"/>
    <col min="9" max="9" width="6.875" style="15" customWidth="1"/>
    <col min="10" max="10" width="7" style="15" customWidth="1"/>
    <col min="11" max="11" width="5.75" style="15" customWidth="1"/>
    <col min="12" max="12" width="6.875" style="15" customWidth="1"/>
    <col min="13" max="13" width="7" style="15" customWidth="1"/>
    <col min="14" max="14" width="12.625" style="15" customWidth="1"/>
    <col min="15" max="15" width="5.75" style="15" customWidth="1"/>
    <col min="16" max="16" width="6.875" style="15" customWidth="1"/>
    <col min="17" max="17" width="7" style="15" customWidth="1"/>
    <col min="18" max="18" width="5.75" style="15" customWidth="1"/>
    <col min="19" max="19" width="6.875" style="15" customWidth="1"/>
    <col min="20" max="20" width="7" style="15" customWidth="1"/>
    <col min="21" max="21" width="5.75" style="15" customWidth="1"/>
    <col min="22" max="22" width="6.875" style="15" customWidth="1"/>
    <col min="23" max="26" width="7" style="15" customWidth="1"/>
    <col min="27" max="27" width="2.375" style="14" customWidth="1"/>
    <col min="28" max="28" width="7.625" style="15" customWidth="1"/>
    <col min="29" max="29" width="7" style="15" customWidth="1"/>
    <col min="30" max="16384" width="11" style="15"/>
  </cols>
  <sheetData>
    <row r="1" spans="1:32" s="3" customFormat="1" ht="44.25" customHeight="1" thickBot="1" x14ac:dyDescent="0.25">
      <c r="A1" s="98" t="str">
        <f>"Tabelle 8.3: Kurse, Unterrichtsstunden und Belegungen nach Ländern und Programmbereichen " &amp;[1]Hilfswerte!B1&amp; " - Berufsbezogene Kurse"</f>
        <v>Tabelle 8.3: Kurse, Unterrichtsstunden und Belegungen nach Ländern und Programmbereichen 2022 - Berufsbezogene Kurse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 t="str">
        <f>"noch Tabelle 8.3: Kurse, Unterrichtsstunden und  Belegungen nach Ländern und Programmbereichen " &amp;[1]Hilfswerte!B1&amp; " - Berufsbezogene Kurse"</f>
        <v>noch Tabelle 8.3: Kurse, Unterrichtsstunden und  Belegungen nach Ländern und Programmbereichen 2022 - Berufsbezogene Kurse</v>
      </c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1"/>
      <c r="AB1" s="2"/>
      <c r="AC1" s="2"/>
    </row>
    <row r="2" spans="1:32" s="3" customFormat="1" ht="14.25" customHeight="1" x14ac:dyDescent="0.2">
      <c r="A2" s="99" t="s">
        <v>0</v>
      </c>
      <c r="B2" s="102" t="s">
        <v>51</v>
      </c>
      <c r="C2" s="103"/>
      <c r="D2" s="114"/>
      <c r="E2" s="107" t="s">
        <v>2</v>
      </c>
      <c r="F2" s="107"/>
      <c r="G2" s="107"/>
      <c r="H2" s="107"/>
      <c r="I2" s="107"/>
      <c r="J2" s="107"/>
      <c r="K2" s="107"/>
      <c r="L2" s="107"/>
      <c r="M2" s="108"/>
      <c r="N2" s="109" t="s">
        <v>0</v>
      </c>
      <c r="O2" s="102" t="s">
        <v>2</v>
      </c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12"/>
      <c r="AA2" s="4"/>
    </row>
    <row r="3" spans="1:32" s="10" customFormat="1" ht="39.75" customHeight="1" x14ac:dyDescent="0.2">
      <c r="A3" s="100"/>
      <c r="B3" s="104"/>
      <c r="C3" s="105"/>
      <c r="D3" s="115"/>
      <c r="E3" s="93" t="s">
        <v>3</v>
      </c>
      <c r="F3" s="93"/>
      <c r="G3" s="113"/>
      <c r="H3" s="92" t="s">
        <v>4</v>
      </c>
      <c r="I3" s="93"/>
      <c r="J3" s="113"/>
      <c r="K3" s="92" t="s">
        <v>5</v>
      </c>
      <c r="L3" s="93"/>
      <c r="M3" s="113"/>
      <c r="N3" s="121"/>
      <c r="O3" s="91" t="s">
        <v>6</v>
      </c>
      <c r="P3" s="91"/>
      <c r="Q3" s="91"/>
      <c r="R3" s="91" t="s">
        <v>7</v>
      </c>
      <c r="S3" s="91"/>
      <c r="T3" s="91"/>
      <c r="U3" s="91" t="s">
        <v>49</v>
      </c>
      <c r="V3" s="91"/>
      <c r="W3" s="92"/>
      <c r="X3" s="92" t="s">
        <v>9</v>
      </c>
      <c r="Y3" s="93"/>
      <c r="Z3" s="94"/>
      <c r="AA3" s="9"/>
      <c r="AB3" s="95"/>
      <c r="AC3" s="95"/>
      <c r="AD3" s="95"/>
      <c r="AE3" s="95"/>
      <c r="AF3" s="95"/>
    </row>
    <row r="4" spans="1:32" ht="33.75" x14ac:dyDescent="0.2">
      <c r="A4" s="101"/>
      <c r="B4" s="12" t="s">
        <v>10</v>
      </c>
      <c r="C4" s="11" t="s">
        <v>50</v>
      </c>
      <c r="D4" s="12" t="s">
        <v>12</v>
      </c>
      <c r="E4" s="79" t="s">
        <v>10</v>
      </c>
      <c r="F4" s="11" t="s">
        <v>50</v>
      </c>
      <c r="G4" s="12" t="s">
        <v>12</v>
      </c>
      <c r="H4" s="11" t="s">
        <v>10</v>
      </c>
      <c r="I4" s="11" t="s">
        <v>50</v>
      </c>
      <c r="J4" s="12" t="s">
        <v>12</v>
      </c>
      <c r="K4" s="11" t="s">
        <v>10</v>
      </c>
      <c r="L4" s="11" t="s">
        <v>50</v>
      </c>
      <c r="M4" s="12" t="s">
        <v>12</v>
      </c>
      <c r="N4" s="122"/>
      <c r="O4" s="11" t="s">
        <v>10</v>
      </c>
      <c r="P4" s="11" t="s">
        <v>50</v>
      </c>
      <c r="Q4" s="12" t="s">
        <v>12</v>
      </c>
      <c r="R4" s="11" t="s">
        <v>10</v>
      </c>
      <c r="S4" s="11" t="s">
        <v>50</v>
      </c>
      <c r="T4" s="12" t="s">
        <v>12</v>
      </c>
      <c r="U4" s="11" t="s">
        <v>10</v>
      </c>
      <c r="V4" s="11" t="s">
        <v>50</v>
      </c>
      <c r="W4" s="11" t="s">
        <v>12</v>
      </c>
      <c r="X4" s="11" t="s">
        <v>10</v>
      </c>
      <c r="Y4" s="11" t="s">
        <v>50</v>
      </c>
      <c r="Z4" s="13" t="s">
        <v>12</v>
      </c>
      <c r="AB4" s="95"/>
      <c r="AC4" s="95"/>
      <c r="AD4" s="95"/>
      <c r="AE4" s="95"/>
      <c r="AF4" s="95"/>
    </row>
    <row r="5" spans="1:32" s="21" customFormat="1" ht="12.75" customHeight="1" x14ac:dyDescent="0.2">
      <c r="A5" s="96" t="s">
        <v>13</v>
      </c>
      <c r="B5" s="16">
        <v>28766</v>
      </c>
      <c r="C5" s="16">
        <v>689357</v>
      </c>
      <c r="D5" s="18">
        <v>250215</v>
      </c>
      <c r="E5" s="16">
        <v>621</v>
      </c>
      <c r="F5" s="16">
        <v>8571</v>
      </c>
      <c r="G5" s="18">
        <v>6250</v>
      </c>
      <c r="H5" s="16">
        <v>621</v>
      </c>
      <c r="I5" s="16">
        <v>12865</v>
      </c>
      <c r="J5" s="18">
        <v>4746</v>
      </c>
      <c r="K5" s="16">
        <v>16979</v>
      </c>
      <c r="L5" s="16">
        <v>257830</v>
      </c>
      <c r="M5" s="18">
        <v>161115</v>
      </c>
      <c r="N5" s="97" t="s">
        <v>13</v>
      </c>
      <c r="O5" s="16">
        <v>5407</v>
      </c>
      <c r="P5" s="16">
        <v>280881</v>
      </c>
      <c r="Q5" s="18">
        <v>45176</v>
      </c>
      <c r="R5" s="16">
        <v>4616</v>
      </c>
      <c r="S5" s="16">
        <v>83620</v>
      </c>
      <c r="T5" s="18">
        <v>29085</v>
      </c>
      <c r="U5" s="16">
        <v>275</v>
      </c>
      <c r="V5" s="16">
        <v>32605</v>
      </c>
      <c r="W5" s="18">
        <v>2212</v>
      </c>
      <c r="X5" s="16">
        <v>247</v>
      </c>
      <c r="Y5" s="16">
        <v>12985</v>
      </c>
      <c r="Z5" s="19">
        <v>1631</v>
      </c>
      <c r="AA5" s="20"/>
      <c r="AB5" s="95"/>
      <c r="AC5" s="95"/>
      <c r="AD5" s="95"/>
      <c r="AE5" s="95"/>
      <c r="AF5" s="95"/>
    </row>
    <row r="6" spans="1:32" s="21" customFormat="1" ht="12.75" customHeight="1" x14ac:dyDescent="0.2">
      <c r="A6" s="89"/>
      <c r="B6" s="22">
        <v>1</v>
      </c>
      <c r="C6" s="23">
        <v>1</v>
      </c>
      <c r="D6" s="23">
        <v>1</v>
      </c>
      <c r="E6" s="24">
        <v>2.1590000000000002E-2</v>
      </c>
      <c r="F6" s="25">
        <v>1.243E-2</v>
      </c>
      <c r="G6" s="25">
        <v>2.4979999999999999E-2</v>
      </c>
      <c r="H6" s="24">
        <v>2.1590000000000002E-2</v>
      </c>
      <c r="I6" s="25">
        <v>1.866E-2</v>
      </c>
      <c r="J6" s="25">
        <v>1.8970000000000001E-2</v>
      </c>
      <c r="K6" s="24">
        <v>0.59025000000000005</v>
      </c>
      <c r="L6" s="25">
        <v>0.37402000000000002</v>
      </c>
      <c r="M6" s="26">
        <v>0.64390999999999998</v>
      </c>
      <c r="N6" s="90"/>
      <c r="O6" s="24">
        <v>0.18795999999999999</v>
      </c>
      <c r="P6" s="25">
        <v>0.40744999999999998</v>
      </c>
      <c r="Q6" s="25">
        <v>0.18054999999999999</v>
      </c>
      <c r="R6" s="24">
        <v>0.16047</v>
      </c>
      <c r="S6" s="25">
        <v>0.12130000000000001</v>
      </c>
      <c r="T6" s="25">
        <v>0.11624</v>
      </c>
      <c r="U6" s="24">
        <v>9.5600000000000008E-3</v>
      </c>
      <c r="V6" s="25">
        <v>4.7300000000000002E-2</v>
      </c>
      <c r="W6" s="25">
        <v>8.8400000000000006E-3</v>
      </c>
      <c r="X6" s="24">
        <v>8.5900000000000004E-3</v>
      </c>
      <c r="Y6" s="25">
        <v>1.8839999999999999E-2</v>
      </c>
      <c r="Z6" s="27">
        <v>6.5199999999999998E-3</v>
      </c>
      <c r="AA6" s="20"/>
      <c r="AB6" s="95"/>
      <c r="AC6" s="95"/>
      <c r="AD6" s="95"/>
      <c r="AE6" s="95"/>
      <c r="AF6" s="95"/>
    </row>
    <row r="7" spans="1:32" s="21" customFormat="1" ht="12.75" customHeight="1" x14ac:dyDescent="0.2">
      <c r="A7" s="89" t="s">
        <v>14</v>
      </c>
      <c r="B7" s="16">
        <v>5688</v>
      </c>
      <c r="C7" s="16">
        <v>216430</v>
      </c>
      <c r="D7" s="18">
        <v>37930</v>
      </c>
      <c r="E7" s="16">
        <v>168</v>
      </c>
      <c r="F7" s="16">
        <v>2076</v>
      </c>
      <c r="G7" s="18">
        <v>1625</v>
      </c>
      <c r="H7" s="16">
        <v>51</v>
      </c>
      <c r="I7" s="16">
        <v>536</v>
      </c>
      <c r="J7" s="18">
        <v>288</v>
      </c>
      <c r="K7" s="16">
        <v>75</v>
      </c>
      <c r="L7" s="16">
        <v>1596</v>
      </c>
      <c r="M7" s="18">
        <v>1064</v>
      </c>
      <c r="N7" s="90" t="s">
        <v>14</v>
      </c>
      <c r="O7" s="16">
        <v>884</v>
      </c>
      <c r="P7" s="16">
        <v>80916</v>
      </c>
      <c r="Q7" s="18">
        <v>7992</v>
      </c>
      <c r="R7" s="16">
        <v>4449</v>
      </c>
      <c r="S7" s="16">
        <v>111118</v>
      </c>
      <c r="T7" s="18">
        <v>26135</v>
      </c>
      <c r="U7" s="16">
        <v>24</v>
      </c>
      <c r="V7" s="16">
        <v>14658</v>
      </c>
      <c r="W7" s="18">
        <v>423</v>
      </c>
      <c r="X7" s="16">
        <v>37</v>
      </c>
      <c r="Y7" s="16">
        <v>5530</v>
      </c>
      <c r="Z7" s="19">
        <v>403</v>
      </c>
      <c r="AA7" s="20"/>
      <c r="AB7" s="95"/>
      <c r="AC7" s="95"/>
      <c r="AD7" s="95"/>
      <c r="AE7" s="95"/>
      <c r="AF7" s="95"/>
    </row>
    <row r="8" spans="1:32" s="29" customFormat="1" ht="12.75" customHeight="1" x14ac:dyDescent="0.2">
      <c r="A8" s="89"/>
      <c r="B8" s="22">
        <v>1</v>
      </c>
      <c r="C8" s="23">
        <v>1</v>
      </c>
      <c r="D8" s="23">
        <v>1</v>
      </c>
      <c r="E8" s="24">
        <v>2.954E-2</v>
      </c>
      <c r="F8" s="25">
        <v>9.5899999999999996E-3</v>
      </c>
      <c r="G8" s="25">
        <v>4.2840000000000003E-2</v>
      </c>
      <c r="H8" s="24">
        <v>8.9700000000000005E-3</v>
      </c>
      <c r="I8" s="25">
        <v>2.48E-3</v>
      </c>
      <c r="J8" s="25">
        <v>7.5900000000000004E-3</v>
      </c>
      <c r="K8" s="24">
        <v>1.319E-2</v>
      </c>
      <c r="L8" s="25">
        <v>7.3699999999999998E-3</v>
      </c>
      <c r="M8" s="26">
        <v>2.8049999999999999E-2</v>
      </c>
      <c r="N8" s="90"/>
      <c r="O8" s="24">
        <v>0.15540999999999999</v>
      </c>
      <c r="P8" s="25">
        <v>0.37386999999999998</v>
      </c>
      <c r="Q8" s="25">
        <v>0.2107</v>
      </c>
      <c r="R8" s="24">
        <v>0.78217000000000003</v>
      </c>
      <c r="S8" s="25">
        <v>0.51341000000000003</v>
      </c>
      <c r="T8" s="25">
        <v>0.68903000000000003</v>
      </c>
      <c r="U8" s="24">
        <v>4.2199999999999998E-3</v>
      </c>
      <c r="V8" s="25">
        <v>6.7729999999999999E-2</v>
      </c>
      <c r="W8" s="25">
        <v>1.115E-2</v>
      </c>
      <c r="X8" s="24">
        <v>6.4999999999999997E-3</v>
      </c>
      <c r="Y8" s="25">
        <v>2.555E-2</v>
      </c>
      <c r="Z8" s="27">
        <v>1.0619999999999999E-2</v>
      </c>
      <c r="AA8" s="28"/>
      <c r="AB8" s="95"/>
      <c r="AC8" s="95"/>
      <c r="AD8" s="95"/>
      <c r="AE8" s="95"/>
      <c r="AF8" s="95"/>
    </row>
    <row r="9" spans="1:32" s="21" customFormat="1" ht="12.75" customHeight="1" x14ac:dyDescent="0.2">
      <c r="A9" s="89" t="s">
        <v>15</v>
      </c>
      <c r="B9" s="16">
        <v>3069</v>
      </c>
      <c r="C9" s="16">
        <v>118174</v>
      </c>
      <c r="D9" s="18">
        <v>22913</v>
      </c>
      <c r="E9" s="16">
        <v>33</v>
      </c>
      <c r="F9" s="16">
        <v>525</v>
      </c>
      <c r="G9" s="18">
        <v>268</v>
      </c>
      <c r="H9" s="16">
        <v>90</v>
      </c>
      <c r="I9" s="16">
        <v>2770</v>
      </c>
      <c r="J9" s="18">
        <v>739</v>
      </c>
      <c r="K9" s="16">
        <v>65</v>
      </c>
      <c r="L9" s="16">
        <v>1352</v>
      </c>
      <c r="M9" s="18">
        <v>399</v>
      </c>
      <c r="N9" s="90" t="s">
        <v>15</v>
      </c>
      <c r="O9" s="16">
        <v>1839</v>
      </c>
      <c r="P9" s="16">
        <v>84612</v>
      </c>
      <c r="Q9" s="18">
        <v>15068</v>
      </c>
      <c r="R9" s="16">
        <v>970</v>
      </c>
      <c r="S9" s="16">
        <v>20006</v>
      </c>
      <c r="T9" s="18">
        <v>5958</v>
      </c>
      <c r="U9" s="16">
        <v>0</v>
      </c>
      <c r="V9" s="16">
        <v>0</v>
      </c>
      <c r="W9" s="18">
        <v>0</v>
      </c>
      <c r="X9" s="16">
        <v>72</v>
      </c>
      <c r="Y9" s="16">
        <v>8909</v>
      </c>
      <c r="Z9" s="19">
        <v>481</v>
      </c>
      <c r="AA9" s="20"/>
      <c r="AB9" s="95"/>
      <c r="AC9" s="95"/>
      <c r="AD9" s="95"/>
      <c r="AE9" s="95"/>
      <c r="AF9" s="95"/>
    </row>
    <row r="10" spans="1:32" s="29" customFormat="1" ht="12.75" customHeight="1" x14ac:dyDescent="0.2">
      <c r="A10" s="89"/>
      <c r="B10" s="22">
        <v>1</v>
      </c>
      <c r="C10" s="23">
        <v>1</v>
      </c>
      <c r="D10" s="23">
        <v>1</v>
      </c>
      <c r="E10" s="24">
        <v>1.0749999999999999E-2</v>
      </c>
      <c r="F10" s="25">
        <v>4.4400000000000004E-3</v>
      </c>
      <c r="G10" s="25">
        <v>1.17E-2</v>
      </c>
      <c r="H10" s="24">
        <v>2.9329999999999998E-2</v>
      </c>
      <c r="I10" s="25">
        <v>2.3439999999999999E-2</v>
      </c>
      <c r="J10" s="25">
        <v>3.2250000000000001E-2</v>
      </c>
      <c r="K10" s="24">
        <v>2.1180000000000001E-2</v>
      </c>
      <c r="L10" s="25">
        <v>1.1440000000000001E-2</v>
      </c>
      <c r="M10" s="26">
        <v>1.7409999999999998E-2</v>
      </c>
      <c r="N10" s="90"/>
      <c r="O10" s="24">
        <v>0.59921999999999997</v>
      </c>
      <c r="P10" s="25">
        <v>0.71599999999999997</v>
      </c>
      <c r="Q10" s="25">
        <v>0.65761999999999998</v>
      </c>
      <c r="R10" s="24">
        <v>0.31606000000000001</v>
      </c>
      <c r="S10" s="25">
        <v>0.16929</v>
      </c>
      <c r="T10" s="25">
        <v>0.26002999999999998</v>
      </c>
      <c r="U10" s="24" t="s">
        <v>19</v>
      </c>
      <c r="V10" s="25" t="s">
        <v>19</v>
      </c>
      <c r="W10" s="25" t="s">
        <v>19</v>
      </c>
      <c r="X10" s="24">
        <v>2.3460000000000002E-2</v>
      </c>
      <c r="Y10" s="25">
        <v>7.5389999999999999E-2</v>
      </c>
      <c r="Z10" s="27">
        <v>2.0990000000000002E-2</v>
      </c>
      <c r="AA10" s="28"/>
      <c r="AB10" s="95"/>
      <c r="AC10" s="95"/>
      <c r="AD10" s="95"/>
      <c r="AE10" s="95"/>
      <c r="AF10" s="95"/>
    </row>
    <row r="11" spans="1:32" s="21" customFormat="1" ht="12.75" customHeight="1" x14ac:dyDescent="0.2">
      <c r="A11" s="89" t="s">
        <v>16</v>
      </c>
      <c r="B11" s="16">
        <v>964</v>
      </c>
      <c r="C11" s="16">
        <v>29845</v>
      </c>
      <c r="D11" s="18">
        <v>7333</v>
      </c>
      <c r="E11" s="16">
        <v>49</v>
      </c>
      <c r="F11" s="16">
        <v>385</v>
      </c>
      <c r="G11" s="18">
        <v>430</v>
      </c>
      <c r="H11" s="16">
        <v>3</v>
      </c>
      <c r="I11" s="16">
        <v>20</v>
      </c>
      <c r="J11" s="18">
        <v>11</v>
      </c>
      <c r="K11" s="16">
        <v>109</v>
      </c>
      <c r="L11" s="16">
        <v>2030</v>
      </c>
      <c r="M11" s="18">
        <v>965</v>
      </c>
      <c r="N11" s="90" t="s">
        <v>16</v>
      </c>
      <c r="O11" s="16">
        <v>407</v>
      </c>
      <c r="P11" s="16">
        <v>19380</v>
      </c>
      <c r="Q11" s="18">
        <v>3172</v>
      </c>
      <c r="R11" s="16">
        <v>377</v>
      </c>
      <c r="S11" s="16">
        <v>5796</v>
      </c>
      <c r="T11" s="18">
        <v>2529</v>
      </c>
      <c r="U11" s="16">
        <v>3</v>
      </c>
      <c r="V11" s="16">
        <v>1323</v>
      </c>
      <c r="W11" s="18">
        <v>57</v>
      </c>
      <c r="X11" s="16">
        <v>16</v>
      </c>
      <c r="Y11" s="16">
        <v>911</v>
      </c>
      <c r="Z11" s="19">
        <v>169</v>
      </c>
      <c r="AA11" s="20"/>
      <c r="AB11" s="95"/>
      <c r="AC11" s="95"/>
      <c r="AD11" s="95"/>
      <c r="AE11" s="95"/>
      <c r="AF11" s="95"/>
    </row>
    <row r="12" spans="1:32" s="29" customFormat="1" ht="12.75" customHeight="1" x14ac:dyDescent="0.2">
      <c r="A12" s="89"/>
      <c r="B12" s="22">
        <v>1</v>
      </c>
      <c r="C12" s="23">
        <v>1</v>
      </c>
      <c r="D12" s="23">
        <v>1</v>
      </c>
      <c r="E12" s="24">
        <v>5.083E-2</v>
      </c>
      <c r="F12" s="25">
        <v>1.29E-2</v>
      </c>
      <c r="G12" s="25">
        <v>5.8639999999999998E-2</v>
      </c>
      <c r="H12" s="24">
        <v>3.1099999999999999E-3</v>
      </c>
      <c r="I12" s="25">
        <v>6.7000000000000002E-4</v>
      </c>
      <c r="J12" s="25">
        <v>1.5E-3</v>
      </c>
      <c r="K12" s="24">
        <v>0.11307</v>
      </c>
      <c r="L12" s="25">
        <v>6.8019999999999997E-2</v>
      </c>
      <c r="M12" s="26">
        <v>0.13159999999999999</v>
      </c>
      <c r="N12" s="90"/>
      <c r="O12" s="24">
        <v>0.42220000000000002</v>
      </c>
      <c r="P12" s="25">
        <v>0.64936000000000005</v>
      </c>
      <c r="Q12" s="25">
        <v>0.43257000000000001</v>
      </c>
      <c r="R12" s="24">
        <v>0.39107999999999998</v>
      </c>
      <c r="S12" s="25">
        <v>0.19420000000000001</v>
      </c>
      <c r="T12" s="25">
        <v>0.34488000000000002</v>
      </c>
      <c r="U12" s="24">
        <v>3.1099999999999999E-3</v>
      </c>
      <c r="V12" s="25">
        <v>4.4330000000000001E-2</v>
      </c>
      <c r="W12" s="25">
        <v>7.77E-3</v>
      </c>
      <c r="X12" s="24">
        <v>1.66E-2</v>
      </c>
      <c r="Y12" s="25">
        <v>3.0519999999999999E-2</v>
      </c>
      <c r="Z12" s="27">
        <v>2.3050000000000001E-2</v>
      </c>
      <c r="AA12" s="28"/>
    </row>
    <row r="13" spans="1:32" s="21" customFormat="1" ht="12.75" customHeight="1" x14ac:dyDescent="0.2">
      <c r="A13" s="89" t="s">
        <v>17</v>
      </c>
      <c r="B13" s="16">
        <v>217</v>
      </c>
      <c r="C13" s="16">
        <v>13335</v>
      </c>
      <c r="D13" s="18">
        <v>1864</v>
      </c>
      <c r="E13" s="16">
        <v>28</v>
      </c>
      <c r="F13" s="16">
        <v>1879</v>
      </c>
      <c r="G13" s="18">
        <v>328</v>
      </c>
      <c r="H13" s="16">
        <v>2</v>
      </c>
      <c r="I13" s="16">
        <v>22</v>
      </c>
      <c r="J13" s="18">
        <v>10</v>
      </c>
      <c r="K13" s="16">
        <v>0</v>
      </c>
      <c r="L13" s="16">
        <v>0</v>
      </c>
      <c r="M13" s="18">
        <v>0</v>
      </c>
      <c r="N13" s="90" t="s">
        <v>17</v>
      </c>
      <c r="O13" s="16">
        <v>18</v>
      </c>
      <c r="P13" s="16">
        <v>7902</v>
      </c>
      <c r="Q13" s="18">
        <v>293</v>
      </c>
      <c r="R13" s="16">
        <v>168</v>
      </c>
      <c r="S13" s="16">
        <v>3348</v>
      </c>
      <c r="T13" s="18">
        <v>1212</v>
      </c>
      <c r="U13" s="16">
        <v>0</v>
      </c>
      <c r="V13" s="16">
        <v>0</v>
      </c>
      <c r="W13" s="18">
        <v>0</v>
      </c>
      <c r="X13" s="16">
        <v>1</v>
      </c>
      <c r="Y13" s="16">
        <v>184</v>
      </c>
      <c r="Z13" s="19">
        <v>21</v>
      </c>
      <c r="AA13" s="20"/>
      <c r="AB13" s="30"/>
    </row>
    <row r="14" spans="1:32" s="29" customFormat="1" ht="12.75" customHeight="1" x14ac:dyDescent="0.2">
      <c r="A14" s="89"/>
      <c r="B14" s="22">
        <v>1</v>
      </c>
      <c r="C14" s="23">
        <v>1</v>
      </c>
      <c r="D14" s="23">
        <v>1</v>
      </c>
      <c r="E14" s="24">
        <v>0.12903000000000001</v>
      </c>
      <c r="F14" s="25">
        <v>0.14091000000000001</v>
      </c>
      <c r="G14" s="25">
        <v>0.17596999999999999</v>
      </c>
      <c r="H14" s="24">
        <v>9.2200000000000008E-3</v>
      </c>
      <c r="I14" s="25">
        <v>1.65E-3</v>
      </c>
      <c r="J14" s="25">
        <v>5.3600000000000002E-3</v>
      </c>
      <c r="K14" s="24" t="s">
        <v>19</v>
      </c>
      <c r="L14" s="25" t="s">
        <v>19</v>
      </c>
      <c r="M14" s="26" t="s">
        <v>19</v>
      </c>
      <c r="N14" s="90"/>
      <c r="O14" s="24">
        <v>8.2949999999999996E-2</v>
      </c>
      <c r="P14" s="25">
        <v>0.59258</v>
      </c>
      <c r="Q14" s="25">
        <v>0.15719</v>
      </c>
      <c r="R14" s="24">
        <v>0.77419000000000004</v>
      </c>
      <c r="S14" s="25">
        <v>0.25107000000000002</v>
      </c>
      <c r="T14" s="25">
        <v>0.65020999999999995</v>
      </c>
      <c r="U14" s="24" t="s">
        <v>19</v>
      </c>
      <c r="V14" s="25" t="s">
        <v>19</v>
      </c>
      <c r="W14" s="25" t="s">
        <v>19</v>
      </c>
      <c r="X14" s="24">
        <v>4.6100000000000004E-3</v>
      </c>
      <c r="Y14" s="25">
        <v>1.38E-2</v>
      </c>
      <c r="Z14" s="27">
        <v>1.1270000000000001E-2</v>
      </c>
      <c r="AA14" s="28"/>
      <c r="AB14" s="30"/>
    </row>
    <row r="15" spans="1:32" s="21" customFormat="1" ht="12" customHeight="1" x14ac:dyDescent="0.2">
      <c r="A15" s="89" t="s">
        <v>18</v>
      </c>
      <c r="B15" s="16">
        <v>2921</v>
      </c>
      <c r="C15" s="16">
        <v>79196</v>
      </c>
      <c r="D15" s="18">
        <v>29211</v>
      </c>
      <c r="E15" s="16">
        <v>27</v>
      </c>
      <c r="F15" s="16">
        <v>97</v>
      </c>
      <c r="G15" s="18">
        <v>360</v>
      </c>
      <c r="H15" s="16">
        <v>38</v>
      </c>
      <c r="I15" s="16">
        <v>243</v>
      </c>
      <c r="J15" s="18">
        <v>391</v>
      </c>
      <c r="K15" s="16">
        <v>0</v>
      </c>
      <c r="L15" s="16">
        <v>0</v>
      </c>
      <c r="M15" s="18">
        <v>0</v>
      </c>
      <c r="N15" s="90" t="s">
        <v>18</v>
      </c>
      <c r="O15" s="16">
        <v>2205</v>
      </c>
      <c r="P15" s="16">
        <v>59773</v>
      </c>
      <c r="Q15" s="18">
        <v>23524</v>
      </c>
      <c r="R15" s="16">
        <v>629</v>
      </c>
      <c r="S15" s="16">
        <v>9843</v>
      </c>
      <c r="T15" s="18">
        <v>4540</v>
      </c>
      <c r="U15" s="16">
        <v>0</v>
      </c>
      <c r="V15" s="16">
        <v>0</v>
      </c>
      <c r="W15" s="18">
        <v>0</v>
      </c>
      <c r="X15" s="16">
        <v>22</v>
      </c>
      <c r="Y15" s="16">
        <v>9240</v>
      </c>
      <c r="Z15" s="19">
        <v>396</v>
      </c>
      <c r="AA15" s="20"/>
      <c r="AB15" s="30"/>
    </row>
    <row r="16" spans="1:32" s="29" customFormat="1" ht="12" customHeight="1" x14ac:dyDescent="0.2">
      <c r="A16" s="89"/>
      <c r="B16" s="22">
        <v>1</v>
      </c>
      <c r="C16" s="23">
        <v>1</v>
      </c>
      <c r="D16" s="23">
        <v>1</v>
      </c>
      <c r="E16" s="24">
        <v>9.2399999999999999E-3</v>
      </c>
      <c r="F16" s="25">
        <v>1.2199999999999999E-3</v>
      </c>
      <c r="G16" s="25">
        <v>1.2319999999999999E-2</v>
      </c>
      <c r="H16" s="24">
        <v>1.3010000000000001E-2</v>
      </c>
      <c r="I16" s="25">
        <v>3.0699999999999998E-3</v>
      </c>
      <c r="J16" s="25">
        <v>1.3390000000000001E-2</v>
      </c>
      <c r="K16" s="24" t="s">
        <v>19</v>
      </c>
      <c r="L16" s="25" t="s">
        <v>19</v>
      </c>
      <c r="M16" s="26" t="s">
        <v>19</v>
      </c>
      <c r="N16" s="90"/>
      <c r="O16" s="24">
        <v>0.75488</v>
      </c>
      <c r="P16" s="25">
        <v>0.75475000000000003</v>
      </c>
      <c r="Q16" s="25">
        <v>0.80530999999999997</v>
      </c>
      <c r="R16" s="24">
        <v>0.21534</v>
      </c>
      <c r="S16" s="25">
        <v>0.12429</v>
      </c>
      <c r="T16" s="25">
        <v>0.15542</v>
      </c>
      <c r="U16" s="24" t="s">
        <v>19</v>
      </c>
      <c r="V16" s="25" t="s">
        <v>19</v>
      </c>
      <c r="W16" s="25" t="s">
        <v>19</v>
      </c>
      <c r="X16" s="24">
        <v>7.5300000000000002E-3</v>
      </c>
      <c r="Y16" s="25">
        <v>0.11667</v>
      </c>
      <c r="Z16" s="27">
        <v>1.3559999999999999E-2</v>
      </c>
      <c r="AA16" s="28"/>
      <c r="AB16" s="30"/>
    </row>
    <row r="17" spans="1:27" s="21" customFormat="1" ht="12.75" customHeight="1" x14ac:dyDescent="0.2">
      <c r="A17" s="89" t="s">
        <v>20</v>
      </c>
      <c r="B17" s="16">
        <v>5167</v>
      </c>
      <c r="C17" s="16">
        <v>235172</v>
      </c>
      <c r="D17" s="18">
        <v>42253</v>
      </c>
      <c r="E17" s="16">
        <v>457</v>
      </c>
      <c r="F17" s="16">
        <v>5675</v>
      </c>
      <c r="G17" s="18">
        <v>4179</v>
      </c>
      <c r="H17" s="16">
        <v>41</v>
      </c>
      <c r="I17" s="16">
        <v>761</v>
      </c>
      <c r="J17" s="18">
        <v>291</v>
      </c>
      <c r="K17" s="16">
        <v>175</v>
      </c>
      <c r="L17" s="16">
        <v>5450</v>
      </c>
      <c r="M17" s="18">
        <v>1566</v>
      </c>
      <c r="N17" s="90" t="s">
        <v>20</v>
      </c>
      <c r="O17" s="16">
        <v>2511</v>
      </c>
      <c r="P17" s="16">
        <v>161388</v>
      </c>
      <c r="Q17" s="18">
        <v>22686</v>
      </c>
      <c r="R17" s="16">
        <v>1793</v>
      </c>
      <c r="S17" s="16">
        <v>37805</v>
      </c>
      <c r="T17" s="18">
        <v>12477</v>
      </c>
      <c r="U17" s="16">
        <v>7</v>
      </c>
      <c r="V17" s="16">
        <v>1615</v>
      </c>
      <c r="W17" s="18">
        <v>58</v>
      </c>
      <c r="X17" s="16">
        <v>183</v>
      </c>
      <c r="Y17" s="16">
        <v>22478</v>
      </c>
      <c r="Z17" s="19">
        <v>996</v>
      </c>
      <c r="AA17" s="20"/>
    </row>
    <row r="18" spans="1:27" s="29" customFormat="1" ht="12.75" customHeight="1" x14ac:dyDescent="0.2">
      <c r="A18" s="89"/>
      <c r="B18" s="22">
        <v>1</v>
      </c>
      <c r="C18" s="23">
        <v>1</v>
      </c>
      <c r="D18" s="23">
        <v>1</v>
      </c>
      <c r="E18" s="24">
        <v>8.8450000000000001E-2</v>
      </c>
      <c r="F18" s="25">
        <v>2.4129999999999999E-2</v>
      </c>
      <c r="G18" s="25">
        <v>9.8900000000000002E-2</v>
      </c>
      <c r="H18" s="24">
        <v>7.9299999999999995E-3</v>
      </c>
      <c r="I18" s="25">
        <v>3.2399999999999998E-3</v>
      </c>
      <c r="J18" s="25">
        <v>6.8900000000000003E-3</v>
      </c>
      <c r="K18" s="24">
        <v>3.3869999999999997E-2</v>
      </c>
      <c r="L18" s="25">
        <v>2.317E-2</v>
      </c>
      <c r="M18" s="26">
        <v>3.7060000000000003E-2</v>
      </c>
      <c r="N18" s="90"/>
      <c r="O18" s="24">
        <v>0.48597000000000001</v>
      </c>
      <c r="P18" s="25">
        <v>0.68625999999999998</v>
      </c>
      <c r="Q18" s="25">
        <v>0.53691</v>
      </c>
      <c r="R18" s="24">
        <v>0.34700999999999999</v>
      </c>
      <c r="S18" s="25">
        <v>0.16075</v>
      </c>
      <c r="T18" s="25">
        <v>0.29529</v>
      </c>
      <c r="U18" s="24">
        <v>1.3500000000000001E-3</v>
      </c>
      <c r="V18" s="25">
        <v>6.8700000000000002E-3</v>
      </c>
      <c r="W18" s="25">
        <v>1.3699999999999999E-3</v>
      </c>
      <c r="X18" s="24">
        <v>3.542E-2</v>
      </c>
      <c r="Y18" s="25">
        <v>9.5579999999999998E-2</v>
      </c>
      <c r="Z18" s="27">
        <v>2.3570000000000001E-2</v>
      </c>
      <c r="AA18" s="28"/>
    </row>
    <row r="19" spans="1:27" s="21" customFormat="1" ht="12.75" customHeight="1" x14ac:dyDescent="0.2">
      <c r="A19" s="89" t="s">
        <v>21</v>
      </c>
      <c r="B19" s="16">
        <v>160</v>
      </c>
      <c r="C19" s="16">
        <v>2504</v>
      </c>
      <c r="D19" s="18">
        <v>1498</v>
      </c>
      <c r="E19" s="16">
        <v>72</v>
      </c>
      <c r="F19" s="16">
        <v>719</v>
      </c>
      <c r="G19" s="18">
        <v>783</v>
      </c>
      <c r="H19" s="16">
        <v>3</v>
      </c>
      <c r="I19" s="16">
        <v>64</v>
      </c>
      <c r="J19" s="18">
        <v>18</v>
      </c>
      <c r="K19" s="16">
        <v>0</v>
      </c>
      <c r="L19" s="16">
        <v>0</v>
      </c>
      <c r="M19" s="18">
        <v>0</v>
      </c>
      <c r="N19" s="90" t="s">
        <v>21</v>
      </c>
      <c r="O19" s="16">
        <v>14</v>
      </c>
      <c r="P19" s="16">
        <v>669</v>
      </c>
      <c r="Q19" s="18">
        <v>139</v>
      </c>
      <c r="R19" s="16">
        <v>71</v>
      </c>
      <c r="S19" s="16">
        <v>1052</v>
      </c>
      <c r="T19" s="18">
        <v>558</v>
      </c>
      <c r="U19" s="16">
        <v>0</v>
      </c>
      <c r="V19" s="16">
        <v>0</v>
      </c>
      <c r="W19" s="18">
        <v>0</v>
      </c>
      <c r="X19" s="16">
        <v>0</v>
      </c>
      <c r="Y19" s="16">
        <v>0</v>
      </c>
      <c r="Z19" s="19">
        <v>0</v>
      </c>
      <c r="AA19" s="20"/>
    </row>
    <row r="20" spans="1:27" s="29" customFormat="1" ht="12.75" customHeight="1" x14ac:dyDescent="0.2">
      <c r="A20" s="89"/>
      <c r="B20" s="22">
        <v>1</v>
      </c>
      <c r="C20" s="23">
        <v>1</v>
      </c>
      <c r="D20" s="23">
        <v>1</v>
      </c>
      <c r="E20" s="24">
        <v>0.45</v>
      </c>
      <c r="F20" s="25">
        <v>0.28714000000000001</v>
      </c>
      <c r="G20" s="25">
        <v>0.52270000000000005</v>
      </c>
      <c r="H20" s="24">
        <v>1.8749999999999999E-2</v>
      </c>
      <c r="I20" s="25">
        <v>2.5559999999999999E-2</v>
      </c>
      <c r="J20" s="25">
        <v>1.2019999999999999E-2</v>
      </c>
      <c r="K20" s="24" t="s">
        <v>19</v>
      </c>
      <c r="L20" s="25" t="s">
        <v>19</v>
      </c>
      <c r="M20" s="26" t="s">
        <v>19</v>
      </c>
      <c r="N20" s="90"/>
      <c r="O20" s="24">
        <v>8.7499999999999994E-2</v>
      </c>
      <c r="P20" s="25">
        <v>0.26717000000000002</v>
      </c>
      <c r="Q20" s="25">
        <v>9.2789999999999997E-2</v>
      </c>
      <c r="R20" s="24">
        <v>0.44374999999999998</v>
      </c>
      <c r="S20" s="25">
        <v>0.42013</v>
      </c>
      <c r="T20" s="25">
        <v>0.3725</v>
      </c>
      <c r="U20" s="24" t="s">
        <v>19</v>
      </c>
      <c r="V20" s="25" t="s">
        <v>19</v>
      </c>
      <c r="W20" s="25" t="s">
        <v>19</v>
      </c>
      <c r="X20" s="24" t="s">
        <v>19</v>
      </c>
      <c r="Y20" s="25" t="s">
        <v>19</v>
      </c>
      <c r="Z20" s="27" t="s">
        <v>19</v>
      </c>
      <c r="AA20" s="28"/>
    </row>
    <row r="21" spans="1:27" s="21" customFormat="1" ht="12.75" customHeight="1" x14ac:dyDescent="0.2">
      <c r="A21" s="89" t="s">
        <v>22</v>
      </c>
      <c r="B21" s="16">
        <v>2504</v>
      </c>
      <c r="C21" s="16">
        <v>207516</v>
      </c>
      <c r="D21" s="18">
        <v>24253</v>
      </c>
      <c r="E21" s="16">
        <v>619</v>
      </c>
      <c r="F21" s="16">
        <v>22814</v>
      </c>
      <c r="G21" s="18">
        <v>6792</v>
      </c>
      <c r="H21" s="16">
        <v>32</v>
      </c>
      <c r="I21" s="16">
        <v>573</v>
      </c>
      <c r="J21" s="18">
        <v>181</v>
      </c>
      <c r="K21" s="16">
        <v>203</v>
      </c>
      <c r="L21" s="16">
        <v>7064</v>
      </c>
      <c r="M21" s="18">
        <v>2178</v>
      </c>
      <c r="N21" s="90" t="s">
        <v>22</v>
      </c>
      <c r="O21" s="16">
        <v>603</v>
      </c>
      <c r="P21" s="16">
        <v>89049</v>
      </c>
      <c r="Q21" s="18">
        <v>6362</v>
      </c>
      <c r="R21" s="16">
        <v>919</v>
      </c>
      <c r="S21" s="16">
        <v>66320</v>
      </c>
      <c r="T21" s="18">
        <v>7271</v>
      </c>
      <c r="U21" s="16">
        <v>27</v>
      </c>
      <c r="V21" s="16">
        <v>4387</v>
      </c>
      <c r="W21" s="18">
        <v>314</v>
      </c>
      <c r="X21" s="16">
        <v>101</v>
      </c>
      <c r="Y21" s="16">
        <v>17309</v>
      </c>
      <c r="Z21" s="19">
        <v>1155</v>
      </c>
      <c r="AA21" s="20"/>
    </row>
    <row r="22" spans="1:27" s="29" customFormat="1" ht="12.75" customHeight="1" x14ac:dyDescent="0.2">
      <c r="A22" s="89"/>
      <c r="B22" s="22">
        <v>1</v>
      </c>
      <c r="C22" s="23">
        <v>1</v>
      </c>
      <c r="D22" s="23">
        <v>1</v>
      </c>
      <c r="E22" s="24">
        <v>0.2472</v>
      </c>
      <c r="F22" s="25">
        <v>0.10994</v>
      </c>
      <c r="G22" s="25">
        <v>0.28005000000000002</v>
      </c>
      <c r="H22" s="24">
        <v>1.278E-2</v>
      </c>
      <c r="I22" s="25">
        <v>2.7599999999999999E-3</v>
      </c>
      <c r="J22" s="25">
        <v>7.4599999999999996E-3</v>
      </c>
      <c r="K22" s="24">
        <v>8.1070000000000003E-2</v>
      </c>
      <c r="L22" s="25">
        <v>3.4040000000000001E-2</v>
      </c>
      <c r="M22" s="26">
        <v>8.9800000000000005E-2</v>
      </c>
      <c r="N22" s="90"/>
      <c r="O22" s="24">
        <v>0.24081</v>
      </c>
      <c r="P22" s="25">
        <v>0.42912</v>
      </c>
      <c r="Q22" s="25">
        <v>0.26232</v>
      </c>
      <c r="R22" s="24">
        <v>0.36701</v>
      </c>
      <c r="S22" s="25">
        <v>0.31958999999999999</v>
      </c>
      <c r="T22" s="25">
        <v>0.29980000000000001</v>
      </c>
      <c r="U22" s="24">
        <v>1.078E-2</v>
      </c>
      <c r="V22" s="25">
        <v>2.1139999999999999E-2</v>
      </c>
      <c r="W22" s="25">
        <v>1.295E-2</v>
      </c>
      <c r="X22" s="24">
        <v>4.0340000000000001E-2</v>
      </c>
      <c r="Y22" s="25">
        <v>8.3409999999999998E-2</v>
      </c>
      <c r="Z22" s="27">
        <v>4.7620000000000003E-2</v>
      </c>
      <c r="AA22" s="28"/>
    </row>
    <row r="23" spans="1:27" s="21" customFormat="1" ht="12.75" customHeight="1" x14ac:dyDescent="0.2">
      <c r="A23" s="89" t="s">
        <v>23</v>
      </c>
      <c r="B23" s="16">
        <v>4325</v>
      </c>
      <c r="C23" s="16">
        <v>214645</v>
      </c>
      <c r="D23" s="18">
        <v>34564</v>
      </c>
      <c r="E23" s="16">
        <v>181</v>
      </c>
      <c r="F23" s="16">
        <v>4328</v>
      </c>
      <c r="G23" s="18">
        <v>1813</v>
      </c>
      <c r="H23" s="16">
        <v>33</v>
      </c>
      <c r="I23" s="16">
        <v>434</v>
      </c>
      <c r="J23" s="18">
        <v>182</v>
      </c>
      <c r="K23" s="16">
        <v>132</v>
      </c>
      <c r="L23" s="16">
        <v>2749</v>
      </c>
      <c r="M23" s="18">
        <v>1291</v>
      </c>
      <c r="N23" s="90" t="s">
        <v>23</v>
      </c>
      <c r="O23" s="16">
        <v>2023</v>
      </c>
      <c r="P23" s="16">
        <v>145905</v>
      </c>
      <c r="Q23" s="18">
        <v>18463</v>
      </c>
      <c r="R23" s="16">
        <v>1872</v>
      </c>
      <c r="S23" s="16">
        <v>49097</v>
      </c>
      <c r="T23" s="18">
        <v>12088</v>
      </c>
      <c r="U23" s="16">
        <v>44</v>
      </c>
      <c r="V23" s="16">
        <v>10475</v>
      </c>
      <c r="W23" s="18">
        <v>442</v>
      </c>
      <c r="X23" s="16">
        <v>40</v>
      </c>
      <c r="Y23" s="16">
        <v>1657</v>
      </c>
      <c r="Z23" s="19">
        <v>285</v>
      </c>
      <c r="AA23" s="20"/>
    </row>
    <row r="24" spans="1:27" s="29" customFormat="1" ht="12.75" customHeight="1" x14ac:dyDescent="0.2">
      <c r="A24" s="89"/>
      <c r="B24" s="22">
        <v>1</v>
      </c>
      <c r="C24" s="23">
        <v>1</v>
      </c>
      <c r="D24" s="23">
        <v>1</v>
      </c>
      <c r="E24" s="24">
        <v>4.1849999999999998E-2</v>
      </c>
      <c r="F24" s="25">
        <v>2.0160000000000001E-2</v>
      </c>
      <c r="G24" s="25">
        <v>5.2449999999999997E-2</v>
      </c>
      <c r="H24" s="24">
        <v>7.6299999999999996E-3</v>
      </c>
      <c r="I24" s="25">
        <v>2.0200000000000001E-3</v>
      </c>
      <c r="J24" s="25">
        <v>5.2700000000000004E-3</v>
      </c>
      <c r="K24" s="24">
        <v>3.0519999999999999E-2</v>
      </c>
      <c r="L24" s="25">
        <v>1.281E-2</v>
      </c>
      <c r="M24" s="26">
        <v>3.7350000000000001E-2</v>
      </c>
      <c r="N24" s="90"/>
      <c r="O24" s="24">
        <v>0.46775</v>
      </c>
      <c r="P24" s="25">
        <v>0.67974999999999997</v>
      </c>
      <c r="Q24" s="25">
        <v>0.53417000000000003</v>
      </c>
      <c r="R24" s="24">
        <v>0.43282999999999999</v>
      </c>
      <c r="S24" s="25">
        <v>0.22874</v>
      </c>
      <c r="T24" s="25">
        <v>0.34972999999999999</v>
      </c>
      <c r="U24" s="24">
        <v>1.017E-2</v>
      </c>
      <c r="V24" s="25">
        <v>4.8800000000000003E-2</v>
      </c>
      <c r="W24" s="25">
        <v>1.2789999999999999E-2</v>
      </c>
      <c r="X24" s="24">
        <v>9.2499999999999995E-3</v>
      </c>
      <c r="Y24" s="25">
        <v>7.7200000000000003E-3</v>
      </c>
      <c r="Z24" s="27">
        <v>8.2500000000000004E-3</v>
      </c>
      <c r="AA24" s="28"/>
    </row>
    <row r="25" spans="1:27" s="21" customFormat="1" ht="12.75" customHeight="1" x14ac:dyDescent="0.2">
      <c r="A25" s="89" t="s">
        <v>24</v>
      </c>
      <c r="B25" s="16">
        <v>981</v>
      </c>
      <c r="C25" s="16">
        <v>55646</v>
      </c>
      <c r="D25" s="18">
        <v>8744</v>
      </c>
      <c r="E25" s="16">
        <v>87</v>
      </c>
      <c r="F25" s="16">
        <v>2456</v>
      </c>
      <c r="G25" s="18">
        <v>802</v>
      </c>
      <c r="H25" s="16">
        <v>4</v>
      </c>
      <c r="I25" s="16">
        <v>80</v>
      </c>
      <c r="J25" s="18">
        <v>31</v>
      </c>
      <c r="K25" s="16">
        <v>7</v>
      </c>
      <c r="L25" s="16">
        <v>170</v>
      </c>
      <c r="M25" s="18">
        <v>52</v>
      </c>
      <c r="N25" s="90" t="s">
        <v>24</v>
      </c>
      <c r="O25" s="16">
        <v>284</v>
      </c>
      <c r="P25" s="16">
        <v>33271</v>
      </c>
      <c r="Q25" s="18">
        <v>2801</v>
      </c>
      <c r="R25" s="16">
        <v>540</v>
      </c>
      <c r="S25" s="16">
        <v>17118</v>
      </c>
      <c r="T25" s="18">
        <v>4554</v>
      </c>
      <c r="U25" s="16">
        <v>29</v>
      </c>
      <c r="V25" s="16">
        <v>1733</v>
      </c>
      <c r="W25" s="18">
        <v>246</v>
      </c>
      <c r="X25" s="16">
        <v>30</v>
      </c>
      <c r="Y25" s="16">
        <v>818</v>
      </c>
      <c r="Z25" s="19">
        <v>258</v>
      </c>
      <c r="AA25" s="20"/>
    </row>
    <row r="26" spans="1:27" s="29" customFormat="1" ht="12.75" customHeight="1" x14ac:dyDescent="0.2">
      <c r="A26" s="89"/>
      <c r="B26" s="22">
        <v>1</v>
      </c>
      <c r="C26" s="23">
        <v>1</v>
      </c>
      <c r="D26" s="23">
        <v>1</v>
      </c>
      <c r="E26" s="24">
        <v>8.8690000000000005E-2</v>
      </c>
      <c r="F26" s="25">
        <v>4.4139999999999999E-2</v>
      </c>
      <c r="G26" s="25">
        <v>9.1719999999999996E-2</v>
      </c>
      <c r="H26" s="24">
        <v>4.0800000000000003E-3</v>
      </c>
      <c r="I26" s="25">
        <v>1.4400000000000001E-3</v>
      </c>
      <c r="J26" s="25">
        <v>3.5500000000000002E-3</v>
      </c>
      <c r="K26" s="24">
        <v>7.1399999999999996E-3</v>
      </c>
      <c r="L26" s="25">
        <v>3.0599999999999998E-3</v>
      </c>
      <c r="M26" s="26">
        <v>5.9500000000000004E-3</v>
      </c>
      <c r="N26" s="90"/>
      <c r="O26" s="24">
        <v>0.28949999999999998</v>
      </c>
      <c r="P26" s="25">
        <v>0.59789999999999999</v>
      </c>
      <c r="Q26" s="25">
        <v>0.32033</v>
      </c>
      <c r="R26" s="24">
        <v>0.55045999999999995</v>
      </c>
      <c r="S26" s="25">
        <v>0.30762</v>
      </c>
      <c r="T26" s="25">
        <v>0.52081</v>
      </c>
      <c r="U26" s="24">
        <v>2.9559999999999999E-2</v>
      </c>
      <c r="V26" s="25">
        <v>3.1140000000000001E-2</v>
      </c>
      <c r="W26" s="25">
        <v>2.8129999999999999E-2</v>
      </c>
      <c r="X26" s="24">
        <v>3.058E-2</v>
      </c>
      <c r="Y26" s="25">
        <v>1.47E-2</v>
      </c>
      <c r="Z26" s="27">
        <v>2.9510000000000002E-2</v>
      </c>
      <c r="AA26" s="28"/>
    </row>
    <row r="27" spans="1:27" s="21" customFormat="1" ht="12.75" customHeight="1" x14ac:dyDescent="0.2">
      <c r="A27" s="89" t="s">
        <v>25</v>
      </c>
      <c r="B27" s="16">
        <v>280</v>
      </c>
      <c r="C27" s="16">
        <v>17149</v>
      </c>
      <c r="D27" s="18">
        <v>2107</v>
      </c>
      <c r="E27" s="16">
        <v>10</v>
      </c>
      <c r="F27" s="16">
        <v>155</v>
      </c>
      <c r="G27" s="18">
        <v>282</v>
      </c>
      <c r="H27" s="16">
        <v>3</v>
      </c>
      <c r="I27" s="16">
        <v>21</v>
      </c>
      <c r="J27" s="18">
        <v>7</v>
      </c>
      <c r="K27" s="16">
        <v>1</v>
      </c>
      <c r="L27" s="16">
        <v>5</v>
      </c>
      <c r="M27" s="18">
        <v>12</v>
      </c>
      <c r="N27" s="90" t="s">
        <v>25</v>
      </c>
      <c r="O27" s="16">
        <v>189</v>
      </c>
      <c r="P27" s="16">
        <v>14580</v>
      </c>
      <c r="Q27" s="18">
        <v>1400</v>
      </c>
      <c r="R27" s="16">
        <v>53</v>
      </c>
      <c r="S27" s="16">
        <v>1109</v>
      </c>
      <c r="T27" s="18">
        <v>280</v>
      </c>
      <c r="U27" s="16">
        <v>12</v>
      </c>
      <c r="V27" s="16">
        <v>419</v>
      </c>
      <c r="W27" s="18">
        <v>60</v>
      </c>
      <c r="X27" s="16">
        <v>12</v>
      </c>
      <c r="Y27" s="16">
        <v>860</v>
      </c>
      <c r="Z27" s="19">
        <v>66</v>
      </c>
      <c r="AA27" s="20"/>
    </row>
    <row r="28" spans="1:27" s="29" customFormat="1" ht="12.75" customHeight="1" x14ac:dyDescent="0.2">
      <c r="A28" s="89"/>
      <c r="B28" s="22">
        <v>1</v>
      </c>
      <c r="C28" s="23">
        <v>1</v>
      </c>
      <c r="D28" s="23">
        <v>1</v>
      </c>
      <c r="E28" s="24">
        <v>3.5709999999999999E-2</v>
      </c>
      <c r="F28" s="25">
        <v>9.0399999999999994E-3</v>
      </c>
      <c r="G28" s="25">
        <v>0.13383999999999999</v>
      </c>
      <c r="H28" s="24">
        <v>1.0710000000000001E-2</v>
      </c>
      <c r="I28" s="25">
        <v>1.2199999999999999E-3</v>
      </c>
      <c r="J28" s="25">
        <v>3.32E-3</v>
      </c>
      <c r="K28" s="24">
        <v>3.5699999999999998E-3</v>
      </c>
      <c r="L28" s="25">
        <v>2.9E-4</v>
      </c>
      <c r="M28" s="26">
        <v>5.7000000000000002E-3</v>
      </c>
      <c r="N28" s="90"/>
      <c r="O28" s="24">
        <v>0.67500000000000004</v>
      </c>
      <c r="P28" s="25">
        <v>0.85019999999999996</v>
      </c>
      <c r="Q28" s="25">
        <v>0.66444999999999999</v>
      </c>
      <c r="R28" s="24">
        <v>0.18929000000000001</v>
      </c>
      <c r="S28" s="25">
        <v>6.4670000000000005E-2</v>
      </c>
      <c r="T28" s="25">
        <v>0.13289000000000001</v>
      </c>
      <c r="U28" s="24">
        <v>4.2860000000000002E-2</v>
      </c>
      <c r="V28" s="25">
        <v>2.443E-2</v>
      </c>
      <c r="W28" s="25">
        <v>2.8479999999999998E-2</v>
      </c>
      <c r="X28" s="24">
        <v>4.2860000000000002E-2</v>
      </c>
      <c r="Y28" s="25">
        <v>5.015E-2</v>
      </c>
      <c r="Z28" s="27">
        <v>3.1320000000000001E-2</v>
      </c>
      <c r="AA28" s="28"/>
    </row>
    <row r="29" spans="1:27" s="21" customFormat="1" ht="12.75" customHeight="1" x14ac:dyDescent="0.2">
      <c r="A29" s="89" t="s">
        <v>29</v>
      </c>
      <c r="B29" s="16">
        <v>839</v>
      </c>
      <c r="C29" s="16">
        <v>32257</v>
      </c>
      <c r="D29" s="18">
        <v>7423</v>
      </c>
      <c r="E29" s="16">
        <v>36</v>
      </c>
      <c r="F29" s="16">
        <v>721</v>
      </c>
      <c r="G29" s="18">
        <v>408</v>
      </c>
      <c r="H29" s="16">
        <v>5</v>
      </c>
      <c r="I29" s="16">
        <v>122</v>
      </c>
      <c r="J29" s="18">
        <v>47</v>
      </c>
      <c r="K29" s="16">
        <v>11</v>
      </c>
      <c r="L29" s="16">
        <v>74</v>
      </c>
      <c r="M29" s="18">
        <v>118</v>
      </c>
      <c r="N29" s="90" t="s">
        <v>29</v>
      </c>
      <c r="O29" s="16">
        <v>324</v>
      </c>
      <c r="P29" s="16">
        <v>20449</v>
      </c>
      <c r="Q29" s="18">
        <v>3249</v>
      </c>
      <c r="R29" s="16">
        <v>424</v>
      </c>
      <c r="S29" s="16">
        <v>6997</v>
      </c>
      <c r="T29" s="18">
        <v>3186</v>
      </c>
      <c r="U29" s="16">
        <v>0</v>
      </c>
      <c r="V29" s="16">
        <v>0</v>
      </c>
      <c r="W29" s="18">
        <v>0</v>
      </c>
      <c r="X29" s="16">
        <v>39</v>
      </c>
      <c r="Y29" s="16">
        <v>3894</v>
      </c>
      <c r="Z29" s="19">
        <v>415</v>
      </c>
      <c r="AA29" s="20"/>
    </row>
    <row r="30" spans="1:27" s="29" customFormat="1" ht="12.75" customHeight="1" x14ac:dyDescent="0.2">
      <c r="A30" s="89"/>
      <c r="B30" s="22">
        <v>1</v>
      </c>
      <c r="C30" s="23">
        <v>1</v>
      </c>
      <c r="D30" s="23">
        <v>1</v>
      </c>
      <c r="E30" s="24">
        <v>4.2909999999999997E-2</v>
      </c>
      <c r="F30" s="25">
        <v>2.2349999999999998E-2</v>
      </c>
      <c r="G30" s="25">
        <v>5.4960000000000002E-2</v>
      </c>
      <c r="H30" s="24">
        <v>5.96E-3</v>
      </c>
      <c r="I30" s="25">
        <v>3.7799999999999999E-3</v>
      </c>
      <c r="J30" s="25">
        <v>6.3299999999999997E-3</v>
      </c>
      <c r="K30" s="24">
        <v>1.311E-2</v>
      </c>
      <c r="L30" s="25">
        <v>2.2899999999999999E-3</v>
      </c>
      <c r="M30" s="26">
        <v>1.5900000000000001E-2</v>
      </c>
      <c r="N30" s="90"/>
      <c r="O30" s="24">
        <v>0.38617000000000001</v>
      </c>
      <c r="P30" s="25">
        <v>0.63393999999999995</v>
      </c>
      <c r="Q30" s="25">
        <v>0.43769000000000002</v>
      </c>
      <c r="R30" s="24">
        <v>0.50536000000000003</v>
      </c>
      <c r="S30" s="25">
        <v>0.21690999999999999</v>
      </c>
      <c r="T30" s="25">
        <v>0.42920999999999998</v>
      </c>
      <c r="U30" s="24" t="s">
        <v>19</v>
      </c>
      <c r="V30" s="25" t="s">
        <v>19</v>
      </c>
      <c r="W30" s="25" t="s">
        <v>19</v>
      </c>
      <c r="X30" s="24">
        <v>4.648E-2</v>
      </c>
      <c r="Y30" s="25">
        <v>0.12071999999999999</v>
      </c>
      <c r="Z30" s="27">
        <v>5.5910000000000001E-2</v>
      </c>
      <c r="AA30" s="28"/>
    </row>
    <row r="31" spans="1:27" s="21" customFormat="1" ht="12.75" customHeight="1" x14ac:dyDescent="0.2">
      <c r="A31" s="89" t="s">
        <v>30</v>
      </c>
      <c r="B31" s="16">
        <v>249</v>
      </c>
      <c r="C31" s="16">
        <v>12193</v>
      </c>
      <c r="D31" s="18">
        <v>1770</v>
      </c>
      <c r="E31" s="16">
        <v>33</v>
      </c>
      <c r="F31" s="16">
        <v>532</v>
      </c>
      <c r="G31" s="18">
        <v>330</v>
      </c>
      <c r="H31" s="16">
        <v>3</v>
      </c>
      <c r="I31" s="16">
        <v>63</v>
      </c>
      <c r="J31" s="18">
        <v>28</v>
      </c>
      <c r="K31" s="16">
        <v>17</v>
      </c>
      <c r="L31" s="16">
        <v>549</v>
      </c>
      <c r="M31" s="18">
        <v>140</v>
      </c>
      <c r="N31" s="90" t="s">
        <v>30</v>
      </c>
      <c r="O31" s="16">
        <v>34</v>
      </c>
      <c r="P31" s="16">
        <v>5110</v>
      </c>
      <c r="Q31" s="18">
        <v>322</v>
      </c>
      <c r="R31" s="16">
        <v>146</v>
      </c>
      <c r="S31" s="16">
        <v>3774</v>
      </c>
      <c r="T31" s="18">
        <v>804</v>
      </c>
      <c r="U31" s="16">
        <v>3</v>
      </c>
      <c r="V31" s="16">
        <v>560</v>
      </c>
      <c r="W31" s="18">
        <v>18</v>
      </c>
      <c r="X31" s="16">
        <v>13</v>
      </c>
      <c r="Y31" s="16">
        <v>1605</v>
      </c>
      <c r="Z31" s="19">
        <v>128</v>
      </c>
      <c r="AA31" s="20"/>
    </row>
    <row r="32" spans="1:27" s="29" customFormat="1" ht="12.75" customHeight="1" x14ac:dyDescent="0.2">
      <c r="A32" s="89"/>
      <c r="B32" s="22">
        <v>1</v>
      </c>
      <c r="C32" s="23">
        <v>1</v>
      </c>
      <c r="D32" s="23">
        <v>1</v>
      </c>
      <c r="E32" s="24">
        <v>0.13253000000000001</v>
      </c>
      <c r="F32" s="25">
        <v>4.3630000000000002E-2</v>
      </c>
      <c r="G32" s="25">
        <v>0.18643999999999999</v>
      </c>
      <c r="H32" s="24">
        <v>1.205E-2</v>
      </c>
      <c r="I32" s="25">
        <v>5.1700000000000001E-3</v>
      </c>
      <c r="J32" s="25">
        <v>1.5820000000000001E-2</v>
      </c>
      <c r="K32" s="24">
        <v>6.8269999999999997E-2</v>
      </c>
      <c r="L32" s="25">
        <v>4.5030000000000001E-2</v>
      </c>
      <c r="M32" s="26">
        <v>7.9100000000000004E-2</v>
      </c>
      <c r="N32" s="90"/>
      <c r="O32" s="24">
        <v>0.13655</v>
      </c>
      <c r="P32" s="25">
        <v>0.41909000000000002</v>
      </c>
      <c r="Q32" s="25">
        <v>0.18192</v>
      </c>
      <c r="R32" s="24">
        <v>0.58635000000000004</v>
      </c>
      <c r="S32" s="25">
        <v>0.30952000000000002</v>
      </c>
      <c r="T32" s="25">
        <v>0.45423999999999998</v>
      </c>
      <c r="U32" s="24">
        <v>1.205E-2</v>
      </c>
      <c r="V32" s="25">
        <v>4.5929999999999999E-2</v>
      </c>
      <c r="W32" s="25">
        <v>1.017E-2</v>
      </c>
      <c r="X32" s="24">
        <v>5.2209999999999999E-2</v>
      </c>
      <c r="Y32" s="25">
        <v>0.13163</v>
      </c>
      <c r="Z32" s="27">
        <v>7.2319999999999995E-2</v>
      </c>
      <c r="AA32" s="28"/>
    </row>
    <row r="33" spans="1:27" s="21" customFormat="1" ht="12.75" customHeight="1" x14ac:dyDescent="0.2">
      <c r="A33" s="89" t="s">
        <v>31</v>
      </c>
      <c r="B33" s="16">
        <v>1081</v>
      </c>
      <c r="C33" s="16">
        <v>77173</v>
      </c>
      <c r="D33" s="18">
        <v>10204</v>
      </c>
      <c r="E33" s="16">
        <v>38</v>
      </c>
      <c r="F33" s="16">
        <v>1183</v>
      </c>
      <c r="G33" s="18">
        <v>300</v>
      </c>
      <c r="H33" s="16">
        <v>9</v>
      </c>
      <c r="I33" s="16">
        <v>328</v>
      </c>
      <c r="J33" s="18">
        <v>75</v>
      </c>
      <c r="K33" s="16">
        <v>65</v>
      </c>
      <c r="L33" s="16">
        <v>2868</v>
      </c>
      <c r="M33" s="18">
        <v>561</v>
      </c>
      <c r="N33" s="90" t="s">
        <v>31</v>
      </c>
      <c r="O33" s="16">
        <v>524</v>
      </c>
      <c r="P33" s="16">
        <v>59734</v>
      </c>
      <c r="Q33" s="18">
        <v>5356</v>
      </c>
      <c r="R33" s="16">
        <v>431</v>
      </c>
      <c r="S33" s="16">
        <v>12749</v>
      </c>
      <c r="T33" s="18">
        <v>3715</v>
      </c>
      <c r="U33" s="16">
        <v>5</v>
      </c>
      <c r="V33" s="16">
        <v>104</v>
      </c>
      <c r="W33" s="18">
        <v>124</v>
      </c>
      <c r="X33" s="16">
        <v>9</v>
      </c>
      <c r="Y33" s="16">
        <v>207</v>
      </c>
      <c r="Z33" s="19">
        <v>73</v>
      </c>
      <c r="AA33" s="20"/>
    </row>
    <row r="34" spans="1:27" s="29" customFormat="1" ht="12.75" customHeight="1" x14ac:dyDescent="0.2">
      <c r="A34" s="89"/>
      <c r="B34" s="22">
        <v>1</v>
      </c>
      <c r="C34" s="23">
        <v>1</v>
      </c>
      <c r="D34" s="23">
        <v>1</v>
      </c>
      <c r="E34" s="24">
        <v>3.5150000000000001E-2</v>
      </c>
      <c r="F34" s="25">
        <v>1.533E-2</v>
      </c>
      <c r="G34" s="25">
        <v>2.9399999999999999E-2</v>
      </c>
      <c r="H34" s="24">
        <v>8.3300000000000006E-3</v>
      </c>
      <c r="I34" s="25">
        <v>4.2500000000000003E-3</v>
      </c>
      <c r="J34" s="25">
        <v>7.3499999999999998E-3</v>
      </c>
      <c r="K34" s="24">
        <v>6.0130000000000003E-2</v>
      </c>
      <c r="L34" s="25">
        <v>3.7159999999999999E-2</v>
      </c>
      <c r="M34" s="26">
        <v>5.4980000000000001E-2</v>
      </c>
      <c r="N34" s="90"/>
      <c r="O34" s="22">
        <v>0.48474</v>
      </c>
      <c r="P34" s="25">
        <v>0.77403</v>
      </c>
      <c r="Q34" s="25">
        <v>0.52488999999999997</v>
      </c>
      <c r="R34" s="24">
        <v>0.3987</v>
      </c>
      <c r="S34" s="25">
        <v>0.16520000000000001</v>
      </c>
      <c r="T34" s="25">
        <v>0.36407</v>
      </c>
      <c r="U34" s="24">
        <v>4.6299999999999996E-3</v>
      </c>
      <c r="V34" s="25">
        <v>1.3500000000000001E-3</v>
      </c>
      <c r="W34" s="25">
        <v>1.2149999999999999E-2</v>
      </c>
      <c r="X34" s="24">
        <v>8.3300000000000006E-3</v>
      </c>
      <c r="Y34" s="25">
        <v>2.6800000000000001E-3</v>
      </c>
      <c r="Z34" s="27">
        <v>7.1500000000000001E-3</v>
      </c>
      <c r="AA34" s="28"/>
    </row>
    <row r="35" spans="1:27" s="21" customFormat="1" ht="12.75" customHeight="1" x14ac:dyDescent="0.2">
      <c r="A35" s="80" t="s">
        <v>32</v>
      </c>
      <c r="B35" s="16">
        <v>407</v>
      </c>
      <c r="C35" s="16">
        <v>23022</v>
      </c>
      <c r="D35" s="18">
        <v>3251</v>
      </c>
      <c r="E35" s="16">
        <v>47</v>
      </c>
      <c r="F35" s="16">
        <v>345</v>
      </c>
      <c r="G35" s="18">
        <v>351</v>
      </c>
      <c r="H35" s="16">
        <v>4</v>
      </c>
      <c r="I35" s="16">
        <v>78</v>
      </c>
      <c r="J35" s="18">
        <v>25</v>
      </c>
      <c r="K35" s="16">
        <v>3</v>
      </c>
      <c r="L35" s="16">
        <v>41</v>
      </c>
      <c r="M35" s="18">
        <v>26</v>
      </c>
      <c r="N35" s="82" t="s">
        <v>32</v>
      </c>
      <c r="O35" s="16">
        <v>208</v>
      </c>
      <c r="P35" s="16">
        <v>17600</v>
      </c>
      <c r="Q35" s="18">
        <v>1709</v>
      </c>
      <c r="R35" s="16">
        <v>131</v>
      </c>
      <c r="S35" s="16">
        <v>2559</v>
      </c>
      <c r="T35" s="18">
        <v>1018</v>
      </c>
      <c r="U35" s="16">
        <v>1</v>
      </c>
      <c r="V35" s="16">
        <v>231</v>
      </c>
      <c r="W35" s="18">
        <v>11</v>
      </c>
      <c r="X35" s="16">
        <v>13</v>
      </c>
      <c r="Y35" s="16">
        <v>2168</v>
      </c>
      <c r="Z35" s="19">
        <v>111</v>
      </c>
      <c r="AA35" s="20"/>
    </row>
    <row r="36" spans="1:27" s="29" customFormat="1" ht="12.75" customHeight="1" x14ac:dyDescent="0.2">
      <c r="A36" s="81"/>
      <c r="B36" s="35">
        <v>1</v>
      </c>
      <c r="C36" s="36">
        <v>1</v>
      </c>
      <c r="D36" s="36">
        <v>1</v>
      </c>
      <c r="E36" s="37">
        <v>0.11548</v>
      </c>
      <c r="F36" s="38">
        <v>1.499E-2</v>
      </c>
      <c r="G36" s="38">
        <v>0.10797</v>
      </c>
      <c r="H36" s="37">
        <v>9.8300000000000002E-3</v>
      </c>
      <c r="I36" s="38">
        <v>3.3899999999999998E-3</v>
      </c>
      <c r="J36" s="38">
        <v>7.6899999999999998E-3</v>
      </c>
      <c r="K36" s="37">
        <v>7.3699999999999998E-3</v>
      </c>
      <c r="L36" s="38">
        <v>1.7799999999999999E-3</v>
      </c>
      <c r="M36" s="39">
        <v>8.0000000000000002E-3</v>
      </c>
      <c r="N36" s="83"/>
      <c r="O36" s="37">
        <v>0.51105999999999996</v>
      </c>
      <c r="P36" s="38">
        <v>0.76449</v>
      </c>
      <c r="Q36" s="38">
        <v>0.52568000000000004</v>
      </c>
      <c r="R36" s="37">
        <v>0.32186999999999999</v>
      </c>
      <c r="S36" s="38">
        <v>0.11115</v>
      </c>
      <c r="T36" s="38">
        <v>0.31313000000000002</v>
      </c>
      <c r="U36" s="37">
        <v>2.4599999999999999E-3</v>
      </c>
      <c r="V36" s="38">
        <v>1.0030000000000001E-2</v>
      </c>
      <c r="W36" s="38">
        <v>3.3800000000000002E-3</v>
      </c>
      <c r="X36" s="37">
        <v>3.1940000000000003E-2</v>
      </c>
      <c r="Y36" s="38">
        <v>9.4170000000000004E-2</v>
      </c>
      <c r="Z36" s="42">
        <v>3.4139999999999997E-2</v>
      </c>
      <c r="AA36" s="28"/>
    </row>
    <row r="37" spans="1:27" s="30" customFormat="1" ht="12.75" customHeight="1" x14ac:dyDescent="0.2">
      <c r="A37" s="84" t="s">
        <v>33</v>
      </c>
      <c r="B37" s="43">
        <v>57618</v>
      </c>
      <c r="C37" s="43">
        <v>2023614</v>
      </c>
      <c r="D37" s="44">
        <v>485533</v>
      </c>
      <c r="E37" s="43">
        <v>2506</v>
      </c>
      <c r="F37" s="43">
        <v>52461</v>
      </c>
      <c r="G37" s="44">
        <v>25301</v>
      </c>
      <c r="H37" s="43">
        <v>942</v>
      </c>
      <c r="I37" s="43">
        <v>18980</v>
      </c>
      <c r="J37" s="44">
        <v>7070</v>
      </c>
      <c r="K37" s="43">
        <v>17842</v>
      </c>
      <c r="L37" s="43">
        <v>281778</v>
      </c>
      <c r="M37" s="44">
        <v>169487</v>
      </c>
      <c r="N37" s="120" t="s">
        <v>33</v>
      </c>
      <c r="O37" s="43">
        <v>17474</v>
      </c>
      <c r="P37" s="43">
        <v>1081219</v>
      </c>
      <c r="Q37" s="44">
        <v>157712</v>
      </c>
      <c r="R37" s="43">
        <v>17589</v>
      </c>
      <c r="S37" s="43">
        <v>432311</v>
      </c>
      <c r="T37" s="44">
        <v>115410</v>
      </c>
      <c r="U37" s="43">
        <v>430</v>
      </c>
      <c r="V37" s="43">
        <v>68110</v>
      </c>
      <c r="W37" s="44">
        <v>3965</v>
      </c>
      <c r="X37" s="43">
        <v>835</v>
      </c>
      <c r="Y37" s="43">
        <v>88755</v>
      </c>
      <c r="Z37" s="48">
        <v>6588</v>
      </c>
      <c r="AA37" s="49"/>
    </row>
    <row r="38" spans="1:27" s="57" customFormat="1" ht="12.75" customHeight="1" thickBot="1" x14ac:dyDescent="0.25">
      <c r="A38" s="85"/>
      <c r="B38" s="50">
        <v>1</v>
      </c>
      <c r="C38" s="51">
        <v>1</v>
      </c>
      <c r="D38" s="51">
        <v>1</v>
      </c>
      <c r="E38" s="52">
        <v>4.3490000000000001E-2</v>
      </c>
      <c r="F38" s="53">
        <v>2.5919999999999999E-2</v>
      </c>
      <c r="G38" s="53">
        <v>5.2109999999999997E-2</v>
      </c>
      <c r="H38" s="52">
        <v>1.635E-2</v>
      </c>
      <c r="I38" s="53">
        <v>9.3799999999999994E-3</v>
      </c>
      <c r="J38" s="53">
        <v>1.456E-2</v>
      </c>
      <c r="K38" s="52">
        <v>0.30965999999999999</v>
      </c>
      <c r="L38" s="53">
        <v>0.13924</v>
      </c>
      <c r="M38" s="54">
        <v>0.34906999999999999</v>
      </c>
      <c r="N38" s="87"/>
      <c r="O38" s="52">
        <v>0.30326999999999998</v>
      </c>
      <c r="P38" s="53">
        <v>0.5343</v>
      </c>
      <c r="Q38" s="53">
        <v>0.32482</v>
      </c>
      <c r="R38" s="52">
        <v>0.30526999999999999</v>
      </c>
      <c r="S38" s="53">
        <v>0.21362999999999999</v>
      </c>
      <c r="T38" s="53">
        <v>0.23769999999999999</v>
      </c>
      <c r="U38" s="52">
        <v>7.4599999999999996E-3</v>
      </c>
      <c r="V38" s="53">
        <v>3.3660000000000002E-2</v>
      </c>
      <c r="W38" s="53">
        <v>8.1700000000000002E-3</v>
      </c>
      <c r="X38" s="52">
        <v>1.4489999999999999E-2</v>
      </c>
      <c r="Y38" s="53">
        <v>4.3860000000000003E-2</v>
      </c>
      <c r="Z38" s="55">
        <v>1.357E-2</v>
      </c>
      <c r="AA38" s="56"/>
    </row>
    <row r="39" spans="1:27" s="14" customFormat="1" x14ac:dyDescent="0.2">
      <c r="A39" s="58"/>
      <c r="E39" s="58"/>
      <c r="F39" s="58"/>
      <c r="G39" s="58"/>
      <c r="H39" s="58"/>
      <c r="I39" s="58"/>
      <c r="J39" s="58"/>
      <c r="K39" s="58"/>
      <c r="L39" s="58"/>
      <c r="M39" s="58"/>
      <c r="N39" s="59"/>
    </row>
    <row r="40" spans="1:27" s="60" customFormat="1" ht="11.25" x14ac:dyDescent="0.2">
      <c r="A40" s="60" t="str">
        <f>"Anmerkungen. Datengrundlage: Volkshochschul-Statistik "&amp;[1]Hilfswerte!B1&amp;"; Basis: "&amp;[1]Tabelle1!$C$36&amp;" vhs."</f>
        <v>Anmerkungen. Datengrundlage: Volkshochschul-Statistik 2022; Basis: 826 vhs.</v>
      </c>
      <c r="N40" s="60" t="str">
        <f>"Anmerkungen. Datengrundlage: Volkshochschul-Statistik "&amp;[1]Hilfswerte!B1&amp;"; Basis: "&amp;[1]Tabelle1!$C$36&amp;" vhs."</f>
        <v>Anmerkungen. Datengrundlage: Volkshochschul-Statistik 2022; Basis: 826 vhs.</v>
      </c>
    </row>
    <row r="41" spans="1:27" s="14" customFormat="1" x14ac:dyDescent="0.2"/>
    <row r="42" spans="1:27" s="14" customFormat="1" x14ac:dyDescent="0.2">
      <c r="A42" s="60" t="str">
        <f>[1]Tabelle1!$A$41</f>
        <v>Siehe Bericht: Ortmanns, V., Huntemann, H., Lux, T. &amp; Bachem, A. (2024): Volkshochschul-Statistik – 61. Folge, Berichtsjahr 2022 (Version 1.1.0).</v>
      </c>
      <c r="N42" s="60" t="str">
        <f>[1]Tabelle1!$A$41</f>
        <v>Siehe Bericht: Ortmanns, V., Huntemann, H., Lux, T. &amp; Bachem, A. (2024): Volkshochschul-Statistik – 61. Folge, Berichtsjahr 2022 (Version 1.1.0).</v>
      </c>
    </row>
    <row r="43" spans="1:27" s="14" customFormat="1" x14ac:dyDescent="0.2">
      <c r="A43" s="76" t="s">
        <v>47</v>
      </c>
      <c r="N43" s="76" t="s">
        <v>47</v>
      </c>
    </row>
    <row r="44" spans="1:27" s="14" customFormat="1" x14ac:dyDescent="0.2"/>
    <row r="45" spans="1:27" s="14" customFormat="1" x14ac:dyDescent="0.2">
      <c r="A45" s="63" t="s">
        <v>37</v>
      </c>
      <c r="N45" s="63" t="s">
        <v>37</v>
      </c>
    </row>
    <row r="46" spans="1:27" s="77" customFormat="1" ht="44.25" x14ac:dyDescent="0.55000000000000004">
      <c r="A46" s="64"/>
      <c r="AA46" s="78"/>
    </row>
    <row r="48" spans="1:27" ht="26.25" customHeight="1" x14ac:dyDescent="0.2"/>
  </sheetData>
  <mergeCells count="49"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X3:Z3"/>
    <mergeCell ref="AB3:AF11"/>
    <mergeCell ref="A5:A6"/>
    <mergeCell ref="N5:N6"/>
    <mergeCell ref="A7:A8"/>
    <mergeCell ref="N7:N8"/>
    <mergeCell ref="A9:A10"/>
    <mergeCell ref="A15:A16"/>
    <mergeCell ref="N15:N16"/>
    <mergeCell ref="O3:Q3"/>
    <mergeCell ref="R3:T3"/>
    <mergeCell ref="U3:W3"/>
    <mergeCell ref="N9:N10"/>
    <mergeCell ref="A11:A12"/>
    <mergeCell ref="N11:N12"/>
    <mergeCell ref="A13:A14"/>
    <mergeCell ref="N13:N14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35:A36"/>
    <mergeCell ref="N35:N36"/>
    <mergeCell ref="A37:A38"/>
    <mergeCell ref="N37:N38"/>
    <mergeCell ref="A29:A30"/>
    <mergeCell ref="N29:N30"/>
    <mergeCell ref="A31:A32"/>
    <mergeCell ref="N31:N32"/>
    <mergeCell ref="A33:A34"/>
    <mergeCell ref="N33:N34"/>
  </mergeCells>
  <conditionalFormatting sqref="A6 A8 A10 A12 A14 A16 A18 A20 A22 A24 A26 A28 A30 A32 A34 A36">
    <cfRule type="cellIs" dxfId="70" priority="22" stopIfTrue="1" operator="equal">
      <formula>1</formula>
    </cfRule>
    <cfRule type="cellIs" dxfId="69" priority="23" stopIfTrue="1" operator="lessThan">
      <formula>0.0005</formula>
    </cfRule>
  </conditionalFormatting>
  <conditionalFormatting sqref="A5:Z5">
    <cfRule type="cellIs" dxfId="68" priority="17" stopIfTrue="1" operator="equal">
      <formula>0</formula>
    </cfRule>
  </conditionalFormatting>
  <conditionalFormatting sqref="A9:Z9">
    <cfRule type="cellIs" dxfId="67" priority="15" stopIfTrue="1" operator="equal">
      <formula>0</formula>
    </cfRule>
  </conditionalFormatting>
  <conditionalFormatting sqref="A11:Z11">
    <cfRule type="cellIs" dxfId="66" priority="14" stopIfTrue="1" operator="equal">
      <formula>0</formula>
    </cfRule>
  </conditionalFormatting>
  <conditionalFormatting sqref="A13:Z13">
    <cfRule type="cellIs" dxfId="65" priority="13" stopIfTrue="1" operator="equal">
      <formula>0</formula>
    </cfRule>
  </conditionalFormatting>
  <conditionalFormatting sqref="A15:Z15">
    <cfRule type="cellIs" dxfId="64" priority="12" stopIfTrue="1" operator="equal">
      <formula>0</formula>
    </cfRule>
  </conditionalFormatting>
  <conditionalFormatting sqref="A17:Z17">
    <cfRule type="cellIs" dxfId="63" priority="11" stopIfTrue="1" operator="equal">
      <formula>0</formula>
    </cfRule>
  </conditionalFormatting>
  <conditionalFormatting sqref="A19:Z19">
    <cfRule type="cellIs" dxfId="62" priority="10" stopIfTrue="1" operator="equal">
      <formula>0</formula>
    </cfRule>
  </conditionalFormatting>
  <conditionalFormatting sqref="A21:Z21">
    <cfRule type="cellIs" dxfId="61" priority="9" stopIfTrue="1" operator="equal">
      <formula>0</formula>
    </cfRule>
  </conditionalFormatting>
  <conditionalFormatting sqref="A23:Z23">
    <cfRule type="cellIs" dxfId="60" priority="8" stopIfTrue="1" operator="equal">
      <formula>0</formula>
    </cfRule>
  </conditionalFormatting>
  <conditionalFormatting sqref="A25:Z25">
    <cfRule type="cellIs" dxfId="59" priority="7" stopIfTrue="1" operator="equal">
      <formula>0</formula>
    </cfRule>
  </conditionalFormatting>
  <conditionalFormatting sqref="A27:Z27">
    <cfRule type="cellIs" dxfId="58" priority="6" stopIfTrue="1" operator="equal">
      <formula>0</formula>
    </cfRule>
  </conditionalFormatting>
  <conditionalFormatting sqref="A29:Z29">
    <cfRule type="cellIs" dxfId="57" priority="5" stopIfTrue="1" operator="equal">
      <formula>0</formula>
    </cfRule>
  </conditionalFormatting>
  <conditionalFormatting sqref="A31:Z31">
    <cfRule type="cellIs" dxfId="56" priority="4" stopIfTrue="1" operator="equal">
      <formula>0</formula>
    </cfRule>
  </conditionalFormatting>
  <conditionalFormatting sqref="A33:Z33">
    <cfRule type="cellIs" dxfId="55" priority="3" stopIfTrue="1" operator="equal">
      <formula>0</formula>
    </cfRule>
  </conditionalFormatting>
  <conditionalFormatting sqref="A35:Z35">
    <cfRule type="cellIs" dxfId="54" priority="2" stopIfTrue="1" operator="equal">
      <formula>0</formula>
    </cfRule>
  </conditionalFormatting>
  <conditionalFormatting sqref="B7:M7">
    <cfRule type="cellIs" dxfId="53" priority="19" stopIfTrue="1" operator="equal">
      <formula>0</formula>
    </cfRule>
  </conditionalFormatting>
  <conditionalFormatting sqref="B37:M37">
    <cfRule type="cellIs" dxfId="52" priority="18" stopIfTrue="1" operator="equal">
      <formula>0</formula>
    </cfRule>
  </conditionalFormatting>
  <conditionalFormatting sqref="N6 N8 N10 N12 N14 N16 N18 N20 N22 N24 N26 N28 N30 N32 N34 N36">
    <cfRule type="cellIs" dxfId="51" priority="20" stopIfTrue="1" operator="equal">
      <formula>1</formula>
    </cfRule>
    <cfRule type="cellIs" dxfId="50" priority="21" stopIfTrue="1" operator="lessThan">
      <formula>0.0005</formula>
    </cfRule>
  </conditionalFormatting>
  <conditionalFormatting sqref="O7:Z7">
    <cfRule type="cellIs" dxfId="49" priority="16" stopIfTrue="1" operator="equal">
      <formula>0</formula>
    </cfRule>
  </conditionalFormatting>
  <conditionalFormatting sqref="O37:Z37">
    <cfRule type="cellIs" dxfId="48" priority="1" stopIfTrue="1" operator="equal">
      <formula>0</formula>
    </cfRule>
  </conditionalFormatting>
  <hyperlinks>
    <hyperlink ref="A43" r:id="rId1" xr:uid="{27618F85-E914-452E-BE8C-35EBD696B999}"/>
    <hyperlink ref="N43" r:id="rId2" xr:uid="{C58FA6A1-5C9D-4E32-A02F-A87602F1E45F}"/>
    <hyperlink ref="A45" r:id="rId3" xr:uid="{9A927C5D-2260-48DE-834E-4C0FE4FFBDBE}"/>
    <hyperlink ref="N45" r:id="rId4" xr:uid="{997375FA-3A7A-44D1-9128-58E1E1ED981C}"/>
  </hyperlinks>
  <pageMargins left="0.78740157480314965" right="0.78740157480314965" top="0.98425196850393704" bottom="0.98425196850393704" header="0.51181102362204722" footer="0.51181102362204722"/>
  <pageSetup paperSize="9" scale="77" orientation="portrait" r:id="rId5"/>
  <headerFooter scaleWithDoc="0" alignWithMargins="0"/>
  <colBreaks count="1" manualBreakCount="1">
    <brk id="13" max="44" man="1"/>
  </colBreaks>
  <legacyDrawingHF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6D33D-67DB-439D-95C2-637737494356}">
  <dimension ref="A1:AF49"/>
  <sheetViews>
    <sheetView view="pageBreakPreview" zoomScaleNormal="100" zoomScaleSheetLayoutView="100" workbookViewId="0">
      <selection activeCell="J56" sqref="J56"/>
    </sheetView>
  </sheetViews>
  <sheetFormatPr baseColWidth="10" defaultRowHeight="12.75" x14ac:dyDescent="0.2"/>
  <cols>
    <col min="1" max="1" width="11.875" style="15" customWidth="1"/>
    <col min="2" max="2" width="5.625" style="15" customWidth="1"/>
    <col min="3" max="3" width="6.625" style="15" customWidth="1"/>
    <col min="4" max="4" width="6.5" style="15" customWidth="1"/>
    <col min="5" max="5" width="5.5" style="15" customWidth="1"/>
    <col min="6" max="6" width="6.25" style="15" customWidth="1"/>
    <col min="7" max="7" width="6.75" style="15" customWidth="1"/>
    <col min="8" max="8" width="5.75" style="15" customWidth="1"/>
    <col min="9" max="9" width="6.875" style="15" customWidth="1"/>
    <col min="10" max="10" width="7" style="15" customWidth="1"/>
    <col min="11" max="11" width="5.75" style="15" customWidth="1"/>
    <col min="12" max="12" width="6.875" style="15" customWidth="1"/>
    <col min="13" max="13" width="7" style="15" customWidth="1"/>
    <col min="14" max="14" width="12.625" style="15" customWidth="1"/>
    <col min="15" max="15" width="5.75" style="15" customWidth="1"/>
    <col min="16" max="16" width="6.875" style="15" customWidth="1"/>
    <col min="17" max="17" width="7" style="15" customWidth="1"/>
    <col min="18" max="18" width="5.75" style="15" customWidth="1"/>
    <col min="19" max="19" width="6.875" style="15" customWidth="1"/>
    <col min="20" max="20" width="7" style="15" customWidth="1"/>
    <col min="21" max="21" width="5.75" style="15" customWidth="1"/>
    <col min="22" max="22" width="6.875" style="15" customWidth="1"/>
    <col min="23" max="26" width="7" style="15" customWidth="1"/>
    <col min="27" max="27" width="2.375" style="14" customWidth="1"/>
    <col min="28" max="28" width="7.625" style="15" customWidth="1"/>
    <col min="29" max="29" width="7" style="15" customWidth="1"/>
    <col min="30" max="16384" width="11" style="15"/>
  </cols>
  <sheetData>
    <row r="1" spans="1:32" s="3" customFormat="1" ht="41.25" customHeight="1" thickBot="1" x14ac:dyDescent="0.25">
      <c r="A1" s="98" t="str">
        <f>"Tabelle 8.4: Kurse, Unterrichtsstunden und Belegungen nach Ländern und Programmbereichen " &amp;[1]Hilfswerte!B1&amp; " - Kurse mit digitalen Lerninhalten"</f>
        <v>Tabelle 8.4: Kurse, Unterrichtsstunden und Belegungen nach Ländern und Programmbereichen 2022 - Kurse mit digitalen Lerninhalten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 t="str">
        <f>"noch Tabelle 8.4: Kurse, Unterrichtsstunden und Belegungen nach Ländern und Programmbereichen " &amp;[1]Hilfswerte!B1&amp; " - Kurse mit digitalen Lerninhalten"</f>
        <v>noch Tabelle 8.4: Kurse, Unterrichtsstunden und Belegungen nach Ländern und Programmbereichen 2022 - Kurse mit digitalen Lerninhalten</v>
      </c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1"/>
      <c r="AB1" s="2"/>
      <c r="AC1" s="2"/>
    </row>
    <row r="2" spans="1:32" s="3" customFormat="1" ht="14.25" customHeight="1" x14ac:dyDescent="0.2">
      <c r="A2" s="99" t="s">
        <v>0</v>
      </c>
      <c r="B2" s="102" t="s">
        <v>52</v>
      </c>
      <c r="C2" s="103"/>
      <c r="D2" s="103"/>
      <c r="E2" s="106" t="s">
        <v>2</v>
      </c>
      <c r="F2" s="107"/>
      <c r="G2" s="107"/>
      <c r="H2" s="107"/>
      <c r="I2" s="107"/>
      <c r="J2" s="107"/>
      <c r="K2" s="107"/>
      <c r="L2" s="107"/>
      <c r="M2" s="108"/>
      <c r="N2" s="109" t="s">
        <v>0</v>
      </c>
      <c r="O2" s="102" t="s">
        <v>2</v>
      </c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12"/>
      <c r="AA2" s="4"/>
    </row>
    <row r="3" spans="1:32" s="10" customFormat="1" ht="39.75" customHeight="1" x14ac:dyDescent="0.2">
      <c r="A3" s="100"/>
      <c r="B3" s="104"/>
      <c r="C3" s="105"/>
      <c r="D3" s="105"/>
      <c r="E3" s="92" t="s">
        <v>3</v>
      </c>
      <c r="F3" s="93"/>
      <c r="G3" s="113"/>
      <c r="H3" s="92" t="s">
        <v>4</v>
      </c>
      <c r="I3" s="93"/>
      <c r="J3" s="113"/>
      <c r="K3" s="92" t="s">
        <v>5</v>
      </c>
      <c r="L3" s="93"/>
      <c r="M3" s="113"/>
      <c r="N3" s="121"/>
      <c r="O3" s="91" t="s">
        <v>6</v>
      </c>
      <c r="P3" s="91"/>
      <c r="Q3" s="91"/>
      <c r="R3" s="91" t="s">
        <v>7</v>
      </c>
      <c r="S3" s="91"/>
      <c r="T3" s="91"/>
      <c r="U3" s="91" t="s">
        <v>49</v>
      </c>
      <c r="V3" s="91"/>
      <c r="W3" s="92"/>
      <c r="X3" s="92" t="s">
        <v>9</v>
      </c>
      <c r="Y3" s="93"/>
      <c r="Z3" s="94"/>
      <c r="AA3" s="9"/>
      <c r="AB3" s="95"/>
      <c r="AC3" s="95"/>
      <c r="AD3" s="95"/>
      <c r="AE3" s="95"/>
      <c r="AF3" s="95"/>
    </row>
    <row r="4" spans="1:32" ht="33.75" x14ac:dyDescent="0.2">
      <c r="A4" s="101"/>
      <c r="B4" s="11" t="s">
        <v>10</v>
      </c>
      <c r="C4" s="11" t="s">
        <v>50</v>
      </c>
      <c r="D4" s="11" t="s">
        <v>12</v>
      </c>
      <c r="E4" s="11" t="s">
        <v>10</v>
      </c>
      <c r="F4" s="11" t="s">
        <v>50</v>
      </c>
      <c r="G4" s="12" t="s">
        <v>12</v>
      </c>
      <c r="H4" s="11" t="s">
        <v>10</v>
      </c>
      <c r="I4" s="11" t="s">
        <v>50</v>
      </c>
      <c r="J4" s="12" t="s">
        <v>12</v>
      </c>
      <c r="K4" s="11" t="s">
        <v>10</v>
      </c>
      <c r="L4" s="11" t="s">
        <v>50</v>
      </c>
      <c r="M4" s="12" t="s">
        <v>12</v>
      </c>
      <c r="N4" s="122"/>
      <c r="O4" s="11" t="s">
        <v>10</v>
      </c>
      <c r="P4" s="11" t="s">
        <v>50</v>
      </c>
      <c r="Q4" s="12" t="s">
        <v>12</v>
      </c>
      <c r="R4" s="11" t="s">
        <v>10</v>
      </c>
      <c r="S4" s="11" t="s">
        <v>50</v>
      </c>
      <c r="T4" s="12" t="s">
        <v>12</v>
      </c>
      <c r="U4" s="11" t="s">
        <v>10</v>
      </c>
      <c r="V4" s="11" t="s">
        <v>50</v>
      </c>
      <c r="W4" s="11" t="s">
        <v>12</v>
      </c>
      <c r="X4" s="11" t="s">
        <v>10</v>
      </c>
      <c r="Y4" s="11" t="s">
        <v>50</v>
      </c>
      <c r="Z4" s="13" t="s">
        <v>12</v>
      </c>
      <c r="AB4" s="95"/>
      <c r="AC4" s="95"/>
      <c r="AD4" s="95"/>
      <c r="AE4" s="95"/>
      <c r="AF4" s="95"/>
    </row>
    <row r="5" spans="1:32" s="21" customFormat="1" ht="12.75" customHeight="1" x14ac:dyDescent="0.2">
      <c r="A5" s="96" t="s">
        <v>13</v>
      </c>
      <c r="B5" s="16">
        <v>10579</v>
      </c>
      <c r="C5" s="16">
        <v>307137</v>
      </c>
      <c r="D5" s="18">
        <v>84516</v>
      </c>
      <c r="E5" s="16">
        <v>580</v>
      </c>
      <c r="F5" s="16">
        <v>5441</v>
      </c>
      <c r="G5" s="18">
        <v>6950</v>
      </c>
      <c r="H5" s="16">
        <v>555</v>
      </c>
      <c r="I5" s="16">
        <v>6585</v>
      </c>
      <c r="J5" s="18">
        <v>4468</v>
      </c>
      <c r="K5" s="16">
        <v>1714</v>
      </c>
      <c r="L5" s="16">
        <v>19337</v>
      </c>
      <c r="M5" s="18">
        <v>15837</v>
      </c>
      <c r="N5" s="97" t="s">
        <v>13</v>
      </c>
      <c r="O5" s="16">
        <v>6009</v>
      </c>
      <c r="P5" s="16">
        <v>226049</v>
      </c>
      <c r="Q5" s="18">
        <v>47362</v>
      </c>
      <c r="R5" s="16">
        <v>1581</v>
      </c>
      <c r="S5" s="16">
        <v>31088</v>
      </c>
      <c r="T5" s="18">
        <v>8727</v>
      </c>
      <c r="U5" s="16">
        <v>83</v>
      </c>
      <c r="V5" s="16">
        <v>17006</v>
      </c>
      <c r="W5" s="18">
        <v>711</v>
      </c>
      <c r="X5" s="16">
        <v>57</v>
      </c>
      <c r="Y5" s="16">
        <v>1631</v>
      </c>
      <c r="Z5" s="19">
        <v>461</v>
      </c>
      <c r="AA5" s="20"/>
      <c r="AB5" s="95"/>
      <c r="AC5" s="95"/>
      <c r="AD5" s="95"/>
      <c r="AE5" s="95"/>
      <c r="AF5" s="95"/>
    </row>
    <row r="6" spans="1:32" s="21" customFormat="1" ht="12.75" customHeight="1" x14ac:dyDescent="0.2">
      <c r="A6" s="89"/>
      <c r="B6" s="22">
        <v>1</v>
      </c>
      <c r="C6" s="23">
        <v>1</v>
      </c>
      <c r="D6" s="23">
        <v>1</v>
      </c>
      <c r="E6" s="24">
        <v>5.4829999999999997E-2</v>
      </c>
      <c r="F6" s="25">
        <v>1.772E-2</v>
      </c>
      <c r="G6" s="25">
        <v>8.2229999999999998E-2</v>
      </c>
      <c r="H6" s="24">
        <v>5.246E-2</v>
      </c>
      <c r="I6" s="25">
        <v>2.1440000000000001E-2</v>
      </c>
      <c r="J6" s="25">
        <v>5.287E-2</v>
      </c>
      <c r="K6" s="24">
        <v>0.16202</v>
      </c>
      <c r="L6" s="25">
        <v>6.2960000000000002E-2</v>
      </c>
      <c r="M6" s="26">
        <v>0.18737999999999999</v>
      </c>
      <c r="N6" s="90"/>
      <c r="O6" s="24">
        <v>0.56801000000000001</v>
      </c>
      <c r="P6" s="25">
        <v>0.73599000000000003</v>
      </c>
      <c r="Q6" s="25">
        <v>0.56039000000000005</v>
      </c>
      <c r="R6" s="24">
        <v>0.14945</v>
      </c>
      <c r="S6" s="25">
        <v>0.10122</v>
      </c>
      <c r="T6" s="25">
        <v>0.10326</v>
      </c>
      <c r="U6" s="24">
        <v>7.8499999999999993E-3</v>
      </c>
      <c r="V6" s="25">
        <v>5.5370000000000003E-2</v>
      </c>
      <c r="W6" s="25">
        <v>8.4100000000000008E-3</v>
      </c>
      <c r="X6" s="24">
        <v>5.3899999999999998E-3</v>
      </c>
      <c r="Y6" s="25">
        <v>5.3099999999999996E-3</v>
      </c>
      <c r="Z6" s="27">
        <v>5.45E-3</v>
      </c>
      <c r="AA6" s="20"/>
      <c r="AB6" s="95"/>
      <c r="AC6" s="95"/>
      <c r="AD6" s="95"/>
      <c r="AE6" s="95"/>
      <c r="AF6" s="95"/>
    </row>
    <row r="7" spans="1:32" s="21" customFormat="1" ht="12.75" customHeight="1" x14ac:dyDescent="0.2">
      <c r="A7" s="89" t="s">
        <v>14</v>
      </c>
      <c r="B7" s="16">
        <v>9842</v>
      </c>
      <c r="C7" s="16">
        <v>265062</v>
      </c>
      <c r="D7" s="18">
        <v>84682</v>
      </c>
      <c r="E7" s="16">
        <v>628</v>
      </c>
      <c r="F7" s="16">
        <v>5816</v>
      </c>
      <c r="G7" s="18">
        <v>8664</v>
      </c>
      <c r="H7" s="16">
        <v>677</v>
      </c>
      <c r="I7" s="16">
        <v>8436</v>
      </c>
      <c r="J7" s="18">
        <v>6175</v>
      </c>
      <c r="K7" s="16">
        <v>2456</v>
      </c>
      <c r="L7" s="16">
        <v>32986</v>
      </c>
      <c r="M7" s="18">
        <v>25486</v>
      </c>
      <c r="N7" s="90" t="s">
        <v>14</v>
      </c>
      <c r="O7" s="16">
        <v>4993</v>
      </c>
      <c r="P7" s="16">
        <v>166458</v>
      </c>
      <c r="Q7" s="18">
        <v>38317</v>
      </c>
      <c r="R7" s="16">
        <v>915</v>
      </c>
      <c r="S7" s="16">
        <v>21478</v>
      </c>
      <c r="T7" s="18">
        <v>4340</v>
      </c>
      <c r="U7" s="16">
        <v>133</v>
      </c>
      <c r="V7" s="16">
        <v>25248</v>
      </c>
      <c r="W7" s="18">
        <v>1252</v>
      </c>
      <c r="X7" s="16">
        <v>40</v>
      </c>
      <c r="Y7" s="16">
        <v>4640</v>
      </c>
      <c r="Z7" s="19">
        <v>448</v>
      </c>
      <c r="AA7" s="20"/>
      <c r="AB7" s="95"/>
      <c r="AC7" s="95"/>
      <c r="AD7" s="95"/>
      <c r="AE7" s="95"/>
      <c r="AF7" s="95"/>
    </row>
    <row r="8" spans="1:32" s="29" customFormat="1" ht="12.75" customHeight="1" x14ac:dyDescent="0.2">
      <c r="A8" s="89"/>
      <c r="B8" s="22">
        <v>1</v>
      </c>
      <c r="C8" s="23">
        <v>1</v>
      </c>
      <c r="D8" s="23">
        <v>1</v>
      </c>
      <c r="E8" s="24">
        <v>6.3810000000000006E-2</v>
      </c>
      <c r="F8" s="25">
        <v>2.1940000000000001E-2</v>
      </c>
      <c r="G8" s="25">
        <v>0.10231</v>
      </c>
      <c r="H8" s="24">
        <v>6.8790000000000004E-2</v>
      </c>
      <c r="I8" s="25">
        <v>3.1829999999999997E-2</v>
      </c>
      <c r="J8" s="25">
        <v>7.2919999999999999E-2</v>
      </c>
      <c r="K8" s="24">
        <v>0.24954000000000001</v>
      </c>
      <c r="L8" s="25">
        <v>0.12445000000000001</v>
      </c>
      <c r="M8" s="26">
        <v>0.30096000000000001</v>
      </c>
      <c r="N8" s="90"/>
      <c r="O8" s="24">
        <v>0.50731999999999999</v>
      </c>
      <c r="P8" s="25">
        <v>0.628</v>
      </c>
      <c r="Q8" s="25">
        <v>0.45247999999999999</v>
      </c>
      <c r="R8" s="24">
        <v>9.2969999999999997E-2</v>
      </c>
      <c r="S8" s="25">
        <v>8.1030000000000005E-2</v>
      </c>
      <c r="T8" s="25">
        <v>5.1249999999999997E-2</v>
      </c>
      <c r="U8" s="24">
        <v>1.3509999999999999E-2</v>
      </c>
      <c r="V8" s="25">
        <v>9.5250000000000001E-2</v>
      </c>
      <c r="W8" s="25">
        <v>1.478E-2</v>
      </c>
      <c r="X8" s="24">
        <v>4.0600000000000002E-3</v>
      </c>
      <c r="Y8" s="25">
        <v>1.7510000000000001E-2</v>
      </c>
      <c r="Z8" s="27">
        <v>5.2900000000000004E-3</v>
      </c>
      <c r="AA8" s="28"/>
      <c r="AB8" s="95"/>
      <c r="AC8" s="95"/>
      <c r="AD8" s="95"/>
      <c r="AE8" s="95"/>
      <c r="AF8" s="95"/>
    </row>
    <row r="9" spans="1:32" s="21" customFormat="1" ht="12.75" customHeight="1" x14ac:dyDescent="0.2">
      <c r="A9" s="89" t="s">
        <v>15</v>
      </c>
      <c r="B9" s="16">
        <v>4792</v>
      </c>
      <c r="C9" s="16">
        <v>194320</v>
      </c>
      <c r="D9" s="18">
        <v>41523</v>
      </c>
      <c r="E9" s="16">
        <v>122</v>
      </c>
      <c r="F9" s="16">
        <v>1502</v>
      </c>
      <c r="G9" s="18">
        <v>3521</v>
      </c>
      <c r="H9" s="16">
        <v>358</v>
      </c>
      <c r="I9" s="16">
        <v>9005</v>
      </c>
      <c r="J9" s="18">
        <v>2619</v>
      </c>
      <c r="K9" s="16">
        <v>254</v>
      </c>
      <c r="L9" s="16">
        <v>3809</v>
      </c>
      <c r="M9" s="18">
        <v>1691</v>
      </c>
      <c r="N9" s="90" t="s">
        <v>15</v>
      </c>
      <c r="O9" s="16">
        <v>3518</v>
      </c>
      <c r="P9" s="16">
        <v>162983</v>
      </c>
      <c r="Q9" s="18">
        <v>30271</v>
      </c>
      <c r="R9" s="16">
        <v>484</v>
      </c>
      <c r="S9" s="16">
        <v>9420</v>
      </c>
      <c r="T9" s="18">
        <v>3030</v>
      </c>
      <c r="U9" s="16">
        <v>5</v>
      </c>
      <c r="V9" s="16">
        <v>105</v>
      </c>
      <c r="W9" s="18">
        <v>22</v>
      </c>
      <c r="X9" s="16">
        <v>51</v>
      </c>
      <c r="Y9" s="16">
        <v>7496</v>
      </c>
      <c r="Z9" s="19">
        <v>369</v>
      </c>
      <c r="AA9" s="20"/>
      <c r="AB9" s="95"/>
      <c r="AC9" s="95"/>
      <c r="AD9" s="95"/>
      <c r="AE9" s="95"/>
      <c r="AF9" s="95"/>
    </row>
    <row r="10" spans="1:32" s="29" customFormat="1" ht="12.75" customHeight="1" x14ac:dyDescent="0.2">
      <c r="A10" s="89"/>
      <c r="B10" s="22">
        <v>1</v>
      </c>
      <c r="C10" s="23">
        <v>1</v>
      </c>
      <c r="D10" s="23">
        <v>1</v>
      </c>
      <c r="E10" s="24">
        <v>2.546E-2</v>
      </c>
      <c r="F10" s="25">
        <v>7.7299999999999999E-3</v>
      </c>
      <c r="G10" s="25">
        <v>8.48E-2</v>
      </c>
      <c r="H10" s="24">
        <v>7.4709999999999999E-2</v>
      </c>
      <c r="I10" s="25">
        <v>4.6339999999999999E-2</v>
      </c>
      <c r="J10" s="25">
        <v>6.3070000000000001E-2</v>
      </c>
      <c r="K10" s="24">
        <v>5.3010000000000002E-2</v>
      </c>
      <c r="L10" s="25">
        <v>1.9599999999999999E-2</v>
      </c>
      <c r="M10" s="26">
        <v>4.0719999999999999E-2</v>
      </c>
      <c r="N10" s="90"/>
      <c r="O10" s="24">
        <v>0.73414000000000001</v>
      </c>
      <c r="P10" s="25">
        <v>0.83874000000000004</v>
      </c>
      <c r="Q10" s="25">
        <v>0.72902</v>
      </c>
      <c r="R10" s="24">
        <v>0.10100000000000001</v>
      </c>
      <c r="S10" s="25">
        <v>4.8480000000000002E-2</v>
      </c>
      <c r="T10" s="25">
        <v>7.2969999999999993E-2</v>
      </c>
      <c r="U10" s="24">
        <v>1.0399999999999999E-3</v>
      </c>
      <c r="V10" s="25">
        <v>5.4000000000000001E-4</v>
      </c>
      <c r="W10" s="25">
        <v>5.2999999999999998E-4</v>
      </c>
      <c r="X10" s="24">
        <v>1.064E-2</v>
      </c>
      <c r="Y10" s="25">
        <v>3.8580000000000003E-2</v>
      </c>
      <c r="Z10" s="27">
        <v>8.8900000000000003E-3</v>
      </c>
      <c r="AA10" s="28"/>
      <c r="AB10" s="95"/>
      <c r="AC10" s="95"/>
      <c r="AD10" s="95"/>
      <c r="AE10" s="95"/>
      <c r="AF10" s="95"/>
    </row>
    <row r="11" spans="1:32" s="21" customFormat="1" ht="12.75" customHeight="1" x14ac:dyDescent="0.2">
      <c r="A11" s="89" t="s">
        <v>16</v>
      </c>
      <c r="B11" s="16">
        <v>502</v>
      </c>
      <c r="C11" s="16">
        <v>20397</v>
      </c>
      <c r="D11" s="18">
        <v>4262</v>
      </c>
      <c r="E11" s="16">
        <v>15</v>
      </c>
      <c r="F11" s="16">
        <v>147</v>
      </c>
      <c r="G11" s="18">
        <v>126</v>
      </c>
      <c r="H11" s="16">
        <v>16</v>
      </c>
      <c r="I11" s="16">
        <v>413</v>
      </c>
      <c r="J11" s="18">
        <v>135</v>
      </c>
      <c r="K11" s="16">
        <v>37</v>
      </c>
      <c r="L11" s="16">
        <v>644</v>
      </c>
      <c r="M11" s="18">
        <v>373</v>
      </c>
      <c r="N11" s="90" t="s">
        <v>16</v>
      </c>
      <c r="O11" s="16">
        <v>278</v>
      </c>
      <c r="P11" s="16">
        <v>15587</v>
      </c>
      <c r="Q11" s="18">
        <v>2680</v>
      </c>
      <c r="R11" s="16">
        <v>142</v>
      </c>
      <c r="S11" s="16">
        <v>2924</v>
      </c>
      <c r="T11" s="18">
        <v>790</v>
      </c>
      <c r="U11" s="16">
        <v>0</v>
      </c>
      <c r="V11" s="16">
        <v>0</v>
      </c>
      <c r="W11" s="18">
        <v>0</v>
      </c>
      <c r="X11" s="16">
        <v>14</v>
      </c>
      <c r="Y11" s="16">
        <v>682</v>
      </c>
      <c r="Z11" s="19">
        <v>158</v>
      </c>
      <c r="AA11" s="20"/>
      <c r="AB11" s="95"/>
      <c r="AC11" s="95"/>
      <c r="AD11" s="95"/>
      <c r="AE11" s="95"/>
      <c r="AF11" s="95"/>
    </row>
    <row r="12" spans="1:32" s="29" customFormat="1" ht="12.75" customHeight="1" x14ac:dyDescent="0.2">
      <c r="A12" s="89"/>
      <c r="B12" s="22">
        <v>1</v>
      </c>
      <c r="C12" s="23">
        <v>1</v>
      </c>
      <c r="D12" s="23">
        <v>1</v>
      </c>
      <c r="E12" s="24">
        <v>2.988E-2</v>
      </c>
      <c r="F12" s="25">
        <v>7.2100000000000003E-3</v>
      </c>
      <c r="G12" s="25">
        <v>2.9559999999999999E-2</v>
      </c>
      <c r="H12" s="24">
        <v>3.1870000000000002E-2</v>
      </c>
      <c r="I12" s="25">
        <v>2.0250000000000001E-2</v>
      </c>
      <c r="J12" s="25">
        <v>3.168E-2</v>
      </c>
      <c r="K12" s="24">
        <v>7.3709999999999998E-2</v>
      </c>
      <c r="L12" s="25">
        <v>3.1570000000000001E-2</v>
      </c>
      <c r="M12" s="26">
        <v>8.7520000000000001E-2</v>
      </c>
      <c r="N12" s="90"/>
      <c r="O12" s="24">
        <v>0.55378000000000005</v>
      </c>
      <c r="P12" s="25">
        <v>0.76417999999999997</v>
      </c>
      <c r="Q12" s="25">
        <v>0.62880999999999998</v>
      </c>
      <c r="R12" s="24">
        <v>0.28287000000000001</v>
      </c>
      <c r="S12" s="25">
        <v>0.14335000000000001</v>
      </c>
      <c r="T12" s="25">
        <v>0.18536</v>
      </c>
      <c r="U12" s="24" t="s">
        <v>19</v>
      </c>
      <c r="V12" s="25" t="s">
        <v>19</v>
      </c>
      <c r="W12" s="25" t="s">
        <v>19</v>
      </c>
      <c r="X12" s="24">
        <v>2.7890000000000002E-2</v>
      </c>
      <c r="Y12" s="25">
        <v>3.3439999999999998E-2</v>
      </c>
      <c r="Z12" s="27">
        <v>3.7069999999999999E-2</v>
      </c>
      <c r="AA12" s="28"/>
    </row>
    <row r="13" spans="1:32" s="21" customFormat="1" ht="12.75" customHeight="1" x14ac:dyDescent="0.2">
      <c r="A13" s="89" t="s">
        <v>17</v>
      </c>
      <c r="B13" s="16">
        <v>267</v>
      </c>
      <c r="C13" s="16">
        <v>7528</v>
      </c>
      <c r="D13" s="18">
        <v>2053</v>
      </c>
      <c r="E13" s="16">
        <v>49</v>
      </c>
      <c r="F13" s="16">
        <v>559</v>
      </c>
      <c r="G13" s="18">
        <v>475</v>
      </c>
      <c r="H13" s="16">
        <v>28</v>
      </c>
      <c r="I13" s="16">
        <v>439</v>
      </c>
      <c r="J13" s="18">
        <v>213</v>
      </c>
      <c r="K13" s="16">
        <v>15</v>
      </c>
      <c r="L13" s="16">
        <v>85</v>
      </c>
      <c r="M13" s="18">
        <v>266</v>
      </c>
      <c r="N13" s="90" t="s">
        <v>17</v>
      </c>
      <c r="O13" s="16">
        <v>65</v>
      </c>
      <c r="P13" s="16">
        <v>3052</v>
      </c>
      <c r="Q13" s="18">
        <v>562</v>
      </c>
      <c r="R13" s="16">
        <v>107</v>
      </c>
      <c r="S13" s="16">
        <v>3369</v>
      </c>
      <c r="T13" s="18">
        <v>513</v>
      </c>
      <c r="U13" s="16">
        <v>0</v>
      </c>
      <c r="V13" s="16">
        <v>0</v>
      </c>
      <c r="W13" s="18">
        <v>0</v>
      </c>
      <c r="X13" s="16">
        <v>3</v>
      </c>
      <c r="Y13" s="16">
        <v>24</v>
      </c>
      <c r="Z13" s="19">
        <v>24</v>
      </c>
      <c r="AA13" s="20"/>
      <c r="AB13" s="30"/>
    </row>
    <row r="14" spans="1:32" s="29" customFormat="1" ht="12.75" customHeight="1" x14ac:dyDescent="0.2">
      <c r="A14" s="89"/>
      <c r="B14" s="22">
        <v>1</v>
      </c>
      <c r="C14" s="23">
        <v>1</v>
      </c>
      <c r="D14" s="23">
        <v>1</v>
      </c>
      <c r="E14" s="24">
        <v>0.18351999999999999</v>
      </c>
      <c r="F14" s="25">
        <v>7.4260000000000007E-2</v>
      </c>
      <c r="G14" s="25">
        <v>0.23136999999999999</v>
      </c>
      <c r="H14" s="24">
        <v>0.10487</v>
      </c>
      <c r="I14" s="25">
        <v>5.8319999999999997E-2</v>
      </c>
      <c r="J14" s="25">
        <v>0.10375</v>
      </c>
      <c r="K14" s="24">
        <v>5.6180000000000001E-2</v>
      </c>
      <c r="L14" s="25">
        <v>1.129E-2</v>
      </c>
      <c r="M14" s="26">
        <v>0.12956999999999999</v>
      </c>
      <c r="N14" s="90"/>
      <c r="O14" s="24">
        <v>0.24345</v>
      </c>
      <c r="P14" s="25">
        <v>0.40542</v>
      </c>
      <c r="Q14" s="25">
        <v>0.27374999999999999</v>
      </c>
      <c r="R14" s="24">
        <v>0.40075</v>
      </c>
      <c r="S14" s="25">
        <v>0.44752999999999998</v>
      </c>
      <c r="T14" s="25">
        <v>0.24987999999999999</v>
      </c>
      <c r="U14" s="24" t="s">
        <v>19</v>
      </c>
      <c r="V14" s="25" t="s">
        <v>19</v>
      </c>
      <c r="W14" s="25" t="s">
        <v>19</v>
      </c>
      <c r="X14" s="24">
        <v>1.124E-2</v>
      </c>
      <c r="Y14" s="25">
        <v>3.1900000000000001E-3</v>
      </c>
      <c r="Z14" s="27">
        <v>1.1690000000000001E-2</v>
      </c>
      <c r="AA14" s="28"/>
      <c r="AB14" s="30"/>
    </row>
    <row r="15" spans="1:32" s="21" customFormat="1" ht="12" customHeight="1" x14ac:dyDescent="0.2">
      <c r="A15" s="89" t="s">
        <v>18</v>
      </c>
      <c r="B15" s="16">
        <v>2941</v>
      </c>
      <c r="C15" s="16">
        <v>60002</v>
      </c>
      <c r="D15" s="18">
        <v>30768</v>
      </c>
      <c r="E15" s="16">
        <v>146</v>
      </c>
      <c r="F15" s="16">
        <v>770</v>
      </c>
      <c r="G15" s="18">
        <v>1715</v>
      </c>
      <c r="H15" s="16">
        <v>431</v>
      </c>
      <c r="I15" s="16">
        <v>4253</v>
      </c>
      <c r="J15" s="18">
        <v>3899</v>
      </c>
      <c r="K15" s="16">
        <v>423</v>
      </c>
      <c r="L15" s="16">
        <v>5305</v>
      </c>
      <c r="M15" s="18">
        <v>4435</v>
      </c>
      <c r="N15" s="90" t="s">
        <v>18</v>
      </c>
      <c r="O15" s="16">
        <v>1611</v>
      </c>
      <c r="P15" s="16">
        <v>44506</v>
      </c>
      <c r="Q15" s="18">
        <v>18431</v>
      </c>
      <c r="R15" s="16">
        <v>327</v>
      </c>
      <c r="S15" s="16">
        <v>5066</v>
      </c>
      <c r="T15" s="18">
        <v>2273</v>
      </c>
      <c r="U15" s="16">
        <v>0</v>
      </c>
      <c r="V15" s="16">
        <v>0</v>
      </c>
      <c r="W15" s="18">
        <v>0</v>
      </c>
      <c r="X15" s="16">
        <v>3</v>
      </c>
      <c r="Y15" s="16">
        <v>102</v>
      </c>
      <c r="Z15" s="19">
        <v>15</v>
      </c>
      <c r="AA15" s="20"/>
      <c r="AB15" s="30"/>
    </row>
    <row r="16" spans="1:32" s="29" customFormat="1" ht="12" customHeight="1" x14ac:dyDescent="0.2">
      <c r="A16" s="89"/>
      <c r="B16" s="22">
        <v>1</v>
      </c>
      <c r="C16" s="23">
        <v>1</v>
      </c>
      <c r="D16" s="23">
        <v>1</v>
      </c>
      <c r="E16" s="24">
        <v>4.9639999999999997E-2</v>
      </c>
      <c r="F16" s="25">
        <v>1.2829999999999999E-2</v>
      </c>
      <c r="G16" s="25">
        <v>5.5739999999999998E-2</v>
      </c>
      <c r="H16" s="24">
        <v>0.14655000000000001</v>
      </c>
      <c r="I16" s="25">
        <v>7.0879999999999999E-2</v>
      </c>
      <c r="J16" s="25">
        <v>0.12672</v>
      </c>
      <c r="K16" s="24">
        <v>0.14383000000000001</v>
      </c>
      <c r="L16" s="25">
        <v>8.8410000000000002E-2</v>
      </c>
      <c r="M16" s="26">
        <v>0.14413999999999999</v>
      </c>
      <c r="N16" s="90"/>
      <c r="O16" s="24">
        <v>0.54776999999999998</v>
      </c>
      <c r="P16" s="25">
        <v>0.74173999999999995</v>
      </c>
      <c r="Q16" s="25">
        <v>0.59902999999999995</v>
      </c>
      <c r="R16" s="24">
        <v>0.11119</v>
      </c>
      <c r="S16" s="25">
        <v>8.4430000000000005E-2</v>
      </c>
      <c r="T16" s="25">
        <v>7.3880000000000001E-2</v>
      </c>
      <c r="U16" s="24" t="s">
        <v>19</v>
      </c>
      <c r="V16" s="25" t="s">
        <v>19</v>
      </c>
      <c r="W16" s="25" t="s">
        <v>19</v>
      </c>
      <c r="X16" s="24">
        <v>1.0200000000000001E-3</v>
      </c>
      <c r="Y16" s="25">
        <v>1.6999999999999999E-3</v>
      </c>
      <c r="Z16" s="27">
        <v>4.8999999999999998E-4</v>
      </c>
      <c r="AA16" s="28"/>
      <c r="AB16" s="30"/>
    </row>
    <row r="17" spans="1:27" s="21" customFormat="1" ht="12.75" customHeight="1" x14ac:dyDescent="0.2">
      <c r="A17" s="89" t="s">
        <v>20</v>
      </c>
      <c r="B17" s="16">
        <v>2328</v>
      </c>
      <c r="C17" s="16">
        <v>63681</v>
      </c>
      <c r="D17" s="18">
        <v>18855</v>
      </c>
      <c r="E17" s="16">
        <v>268</v>
      </c>
      <c r="F17" s="16">
        <v>2950</v>
      </c>
      <c r="G17" s="18">
        <v>2758</v>
      </c>
      <c r="H17" s="16">
        <v>182</v>
      </c>
      <c r="I17" s="16">
        <v>2241</v>
      </c>
      <c r="J17" s="18">
        <v>1175</v>
      </c>
      <c r="K17" s="16">
        <v>259</v>
      </c>
      <c r="L17" s="16">
        <v>3141</v>
      </c>
      <c r="M17" s="18">
        <v>2622</v>
      </c>
      <c r="N17" s="90" t="s">
        <v>20</v>
      </c>
      <c r="O17" s="16">
        <v>859</v>
      </c>
      <c r="P17" s="16">
        <v>35399</v>
      </c>
      <c r="Q17" s="18">
        <v>7110</v>
      </c>
      <c r="R17" s="16">
        <v>710</v>
      </c>
      <c r="S17" s="16">
        <v>13759</v>
      </c>
      <c r="T17" s="18">
        <v>4613</v>
      </c>
      <c r="U17" s="16">
        <v>7</v>
      </c>
      <c r="V17" s="16">
        <v>1889</v>
      </c>
      <c r="W17" s="18">
        <v>100</v>
      </c>
      <c r="X17" s="16">
        <v>43</v>
      </c>
      <c r="Y17" s="16">
        <v>4302</v>
      </c>
      <c r="Z17" s="19">
        <v>477</v>
      </c>
      <c r="AA17" s="20"/>
    </row>
    <row r="18" spans="1:27" s="29" customFormat="1" ht="12.75" customHeight="1" x14ac:dyDescent="0.2">
      <c r="A18" s="89"/>
      <c r="B18" s="22">
        <v>1</v>
      </c>
      <c r="C18" s="23">
        <v>1</v>
      </c>
      <c r="D18" s="23">
        <v>1</v>
      </c>
      <c r="E18" s="24">
        <v>0.11512</v>
      </c>
      <c r="F18" s="25">
        <v>4.632E-2</v>
      </c>
      <c r="G18" s="25">
        <v>0.14627000000000001</v>
      </c>
      <c r="H18" s="24">
        <v>7.8179999999999999E-2</v>
      </c>
      <c r="I18" s="25">
        <v>3.5189999999999999E-2</v>
      </c>
      <c r="J18" s="25">
        <v>6.232E-2</v>
      </c>
      <c r="K18" s="24">
        <v>0.11125</v>
      </c>
      <c r="L18" s="25">
        <v>4.9320000000000003E-2</v>
      </c>
      <c r="M18" s="26">
        <v>0.13905999999999999</v>
      </c>
      <c r="N18" s="90"/>
      <c r="O18" s="24">
        <v>0.36898999999999998</v>
      </c>
      <c r="P18" s="25">
        <v>0.55588000000000004</v>
      </c>
      <c r="Q18" s="25">
        <v>0.37708999999999998</v>
      </c>
      <c r="R18" s="24">
        <v>0.30497999999999997</v>
      </c>
      <c r="S18" s="25">
        <v>0.21606</v>
      </c>
      <c r="T18" s="25">
        <v>0.24465999999999999</v>
      </c>
      <c r="U18" s="24">
        <v>3.0100000000000001E-3</v>
      </c>
      <c r="V18" s="25">
        <v>2.9659999999999999E-2</v>
      </c>
      <c r="W18" s="25">
        <v>5.3E-3</v>
      </c>
      <c r="X18" s="24">
        <v>1.847E-2</v>
      </c>
      <c r="Y18" s="25">
        <v>6.7559999999999995E-2</v>
      </c>
      <c r="Z18" s="27">
        <v>2.53E-2</v>
      </c>
      <c r="AA18" s="28"/>
    </row>
    <row r="19" spans="1:27" s="21" customFormat="1" ht="12.75" customHeight="1" x14ac:dyDescent="0.2">
      <c r="A19" s="89" t="s">
        <v>21</v>
      </c>
      <c r="B19" s="16">
        <v>251</v>
      </c>
      <c r="C19" s="16">
        <v>8318</v>
      </c>
      <c r="D19" s="18">
        <v>2349</v>
      </c>
      <c r="E19" s="16">
        <v>13</v>
      </c>
      <c r="F19" s="16">
        <v>361</v>
      </c>
      <c r="G19" s="18">
        <v>141</v>
      </c>
      <c r="H19" s="16">
        <v>6</v>
      </c>
      <c r="I19" s="16">
        <v>216</v>
      </c>
      <c r="J19" s="18">
        <v>94</v>
      </c>
      <c r="K19" s="16">
        <v>8</v>
      </c>
      <c r="L19" s="16">
        <v>64</v>
      </c>
      <c r="M19" s="18">
        <v>70</v>
      </c>
      <c r="N19" s="90" t="s">
        <v>21</v>
      </c>
      <c r="O19" s="16">
        <v>146</v>
      </c>
      <c r="P19" s="16">
        <v>4324</v>
      </c>
      <c r="Q19" s="18">
        <v>1396</v>
      </c>
      <c r="R19" s="16">
        <v>60</v>
      </c>
      <c r="S19" s="16">
        <v>770</v>
      </c>
      <c r="T19" s="18">
        <v>450</v>
      </c>
      <c r="U19" s="16">
        <v>18</v>
      </c>
      <c r="V19" s="16">
        <v>2583</v>
      </c>
      <c r="W19" s="18">
        <v>198</v>
      </c>
      <c r="X19" s="16">
        <v>0</v>
      </c>
      <c r="Y19" s="16">
        <v>0</v>
      </c>
      <c r="Z19" s="19">
        <v>0</v>
      </c>
      <c r="AA19" s="20"/>
    </row>
    <row r="20" spans="1:27" s="29" customFormat="1" ht="12.75" customHeight="1" x14ac:dyDescent="0.2">
      <c r="A20" s="89"/>
      <c r="B20" s="22">
        <v>1</v>
      </c>
      <c r="C20" s="23">
        <v>1</v>
      </c>
      <c r="D20" s="23">
        <v>1</v>
      </c>
      <c r="E20" s="24">
        <v>5.1790000000000003E-2</v>
      </c>
      <c r="F20" s="25">
        <v>4.3400000000000001E-2</v>
      </c>
      <c r="G20" s="25">
        <v>6.003E-2</v>
      </c>
      <c r="H20" s="24">
        <v>2.3900000000000001E-2</v>
      </c>
      <c r="I20" s="25">
        <v>2.597E-2</v>
      </c>
      <c r="J20" s="25">
        <v>4.002E-2</v>
      </c>
      <c r="K20" s="24">
        <v>3.1870000000000002E-2</v>
      </c>
      <c r="L20" s="25">
        <v>7.6899999999999998E-3</v>
      </c>
      <c r="M20" s="26">
        <v>2.98E-2</v>
      </c>
      <c r="N20" s="90"/>
      <c r="O20" s="24">
        <v>0.58167000000000002</v>
      </c>
      <c r="P20" s="25">
        <v>0.51983999999999997</v>
      </c>
      <c r="Q20" s="25">
        <v>0.59430000000000005</v>
      </c>
      <c r="R20" s="24">
        <v>0.23904</v>
      </c>
      <c r="S20" s="25">
        <v>9.257E-2</v>
      </c>
      <c r="T20" s="25">
        <v>0.19156999999999999</v>
      </c>
      <c r="U20" s="24">
        <v>7.1709999999999996E-2</v>
      </c>
      <c r="V20" s="25">
        <v>0.31052999999999997</v>
      </c>
      <c r="W20" s="25">
        <v>8.4290000000000004E-2</v>
      </c>
      <c r="X20" s="24" t="s">
        <v>19</v>
      </c>
      <c r="Y20" s="25" t="s">
        <v>19</v>
      </c>
      <c r="Z20" s="27" t="s">
        <v>19</v>
      </c>
      <c r="AA20" s="28"/>
    </row>
    <row r="21" spans="1:27" s="21" customFormat="1" ht="12.75" customHeight="1" x14ac:dyDescent="0.2">
      <c r="A21" s="89" t="s">
        <v>22</v>
      </c>
      <c r="B21" s="16">
        <v>2473</v>
      </c>
      <c r="C21" s="16">
        <v>92687</v>
      </c>
      <c r="D21" s="18">
        <v>20066</v>
      </c>
      <c r="E21" s="16">
        <v>294</v>
      </c>
      <c r="F21" s="16">
        <v>7130</v>
      </c>
      <c r="G21" s="18">
        <v>3036</v>
      </c>
      <c r="H21" s="16">
        <v>78</v>
      </c>
      <c r="I21" s="16">
        <v>807</v>
      </c>
      <c r="J21" s="18">
        <v>799</v>
      </c>
      <c r="K21" s="16">
        <v>207</v>
      </c>
      <c r="L21" s="16">
        <v>3216</v>
      </c>
      <c r="M21" s="18">
        <v>2087</v>
      </c>
      <c r="N21" s="90" t="s">
        <v>22</v>
      </c>
      <c r="O21" s="16">
        <v>1045</v>
      </c>
      <c r="P21" s="16">
        <v>48087</v>
      </c>
      <c r="Q21" s="18">
        <v>9079</v>
      </c>
      <c r="R21" s="16">
        <v>811</v>
      </c>
      <c r="S21" s="16">
        <v>24611</v>
      </c>
      <c r="T21" s="18">
        <v>4705</v>
      </c>
      <c r="U21" s="16">
        <v>16</v>
      </c>
      <c r="V21" s="16">
        <v>7333</v>
      </c>
      <c r="W21" s="18">
        <v>215</v>
      </c>
      <c r="X21" s="16">
        <v>22</v>
      </c>
      <c r="Y21" s="16">
        <v>1503</v>
      </c>
      <c r="Z21" s="19">
        <v>145</v>
      </c>
      <c r="AA21" s="20"/>
    </row>
    <row r="22" spans="1:27" s="29" customFormat="1" ht="12.75" customHeight="1" x14ac:dyDescent="0.2">
      <c r="A22" s="89"/>
      <c r="B22" s="22">
        <v>1</v>
      </c>
      <c r="C22" s="23">
        <v>1</v>
      </c>
      <c r="D22" s="23">
        <v>1</v>
      </c>
      <c r="E22" s="24">
        <v>0.11888</v>
      </c>
      <c r="F22" s="25">
        <v>7.6929999999999998E-2</v>
      </c>
      <c r="G22" s="25">
        <v>0.15129999999999999</v>
      </c>
      <c r="H22" s="24">
        <v>3.1539999999999999E-2</v>
      </c>
      <c r="I22" s="25">
        <v>8.7100000000000007E-3</v>
      </c>
      <c r="J22" s="25">
        <v>3.9820000000000001E-2</v>
      </c>
      <c r="K22" s="24">
        <v>8.3699999999999997E-2</v>
      </c>
      <c r="L22" s="25">
        <v>3.4700000000000002E-2</v>
      </c>
      <c r="M22" s="26">
        <v>0.10401000000000001</v>
      </c>
      <c r="N22" s="90"/>
      <c r="O22" s="24">
        <v>0.42255999999999999</v>
      </c>
      <c r="P22" s="25">
        <v>0.51880999999999999</v>
      </c>
      <c r="Q22" s="25">
        <v>0.45245999999999997</v>
      </c>
      <c r="R22" s="24">
        <v>0.32794000000000001</v>
      </c>
      <c r="S22" s="25">
        <v>0.26552999999999999</v>
      </c>
      <c r="T22" s="25">
        <v>0.23447999999999999</v>
      </c>
      <c r="U22" s="24">
        <v>6.4700000000000001E-3</v>
      </c>
      <c r="V22" s="25">
        <v>7.9119999999999996E-2</v>
      </c>
      <c r="W22" s="25">
        <v>1.0710000000000001E-2</v>
      </c>
      <c r="X22" s="24">
        <v>8.8999999999999999E-3</v>
      </c>
      <c r="Y22" s="25">
        <v>1.6219999999999998E-2</v>
      </c>
      <c r="Z22" s="27">
        <v>7.2300000000000003E-3</v>
      </c>
      <c r="AA22" s="28"/>
    </row>
    <row r="23" spans="1:27" s="21" customFormat="1" ht="12.75" customHeight="1" x14ac:dyDescent="0.2">
      <c r="A23" s="89" t="s">
        <v>23</v>
      </c>
      <c r="B23" s="16">
        <v>5409</v>
      </c>
      <c r="C23" s="16">
        <v>193596</v>
      </c>
      <c r="D23" s="18">
        <v>45048</v>
      </c>
      <c r="E23" s="16">
        <v>227</v>
      </c>
      <c r="F23" s="16">
        <v>2575</v>
      </c>
      <c r="G23" s="18">
        <v>2592</v>
      </c>
      <c r="H23" s="16">
        <v>226</v>
      </c>
      <c r="I23" s="16">
        <v>5377</v>
      </c>
      <c r="J23" s="18">
        <v>1590</v>
      </c>
      <c r="K23" s="16">
        <v>364</v>
      </c>
      <c r="L23" s="16">
        <v>5459</v>
      </c>
      <c r="M23" s="18">
        <v>3347</v>
      </c>
      <c r="N23" s="90" t="s">
        <v>23</v>
      </c>
      <c r="O23" s="16">
        <v>2993</v>
      </c>
      <c r="P23" s="16">
        <v>124519</v>
      </c>
      <c r="Q23" s="18">
        <v>27555</v>
      </c>
      <c r="R23" s="16">
        <v>1442</v>
      </c>
      <c r="S23" s="16">
        <v>27217</v>
      </c>
      <c r="T23" s="18">
        <v>8260</v>
      </c>
      <c r="U23" s="16">
        <v>126</v>
      </c>
      <c r="V23" s="16">
        <v>28103</v>
      </c>
      <c r="W23" s="18">
        <v>1483</v>
      </c>
      <c r="X23" s="16">
        <v>31</v>
      </c>
      <c r="Y23" s="16">
        <v>346</v>
      </c>
      <c r="Z23" s="19">
        <v>221</v>
      </c>
      <c r="AA23" s="20"/>
    </row>
    <row r="24" spans="1:27" s="29" customFormat="1" ht="12.75" customHeight="1" x14ac:dyDescent="0.2">
      <c r="A24" s="89"/>
      <c r="B24" s="22">
        <v>1</v>
      </c>
      <c r="C24" s="23">
        <v>1</v>
      </c>
      <c r="D24" s="23">
        <v>1</v>
      </c>
      <c r="E24" s="24">
        <v>4.197E-2</v>
      </c>
      <c r="F24" s="25">
        <v>1.3299999999999999E-2</v>
      </c>
      <c r="G24" s="25">
        <v>5.7540000000000001E-2</v>
      </c>
      <c r="H24" s="24">
        <v>4.1779999999999998E-2</v>
      </c>
      <c r="I24" s="25">
        <v>2.777E-2</v>
      </c>
      <c r="J24" s="25">
        <v>3.5299999999999998E-2</v>
      </c>
      <c r="K24" s="24">
        <v>6.7299999999999999E-2</v>
      </c>
      <c r="L24" s="25">
        <v>2.8199999999999999E-2</v>
      </c>
      <c r="M24" s="26">
        <v>7.4300000000000005E-2</v>
      </c>
      <c r="N24" s="90"/>
      <c r="O24" s="24">
        <v>0.55334000000000005</v>
      </c>
      <c r="P24" s="25">
        <v>0.64319000000000004</v>
      </c>
      <c r="Q24" s="25">
        <v>0.61168</v>
      </c>
      <c r="R24" s="24">
        <v>0.26658999999999999</v>
      </c>
      <c r="S24" s="25">
        <v>0.14058999999999999</v>
      </c>
      <c r="T24" s="25">
        <v>0.18336</v>
      </c>
      <c r="U24" s="24">
        <v>2.3290000000000002E-2</v>
      </c>
      <c r="V24" s="25">
        <v>0.14516000000000001</v>
      </c>
      <c r="W24" s="25">
        <v>3.2919999999999998E-2</v>
      </c>
      <c r="X24" s="24">
        <v>5.7299999999999999E-3</v>
      </c>
      <c r="Y24" s="25">
        <v>1.7899999999999999E-3</v>
      </c>
      <c r="Z24" s="27">
        <v>4.9100000000000003E-3</v>
      </c>
      <c r="AA24" s="28"/>
    </row>
    <row r="25" spans="1:27" s="21" customFormat="1" ht="12.75" customHeight="1" x14ac:dyDescent="0.2">
      <c r="A25" s="89" t="s">
        <v>24</v>
      </c>
      <c r="B25" s="16">
        <v>1093</v>
      </c>
      <c r="C25" s="16">
        <v>30750</v>
      </c>
      <c r="D25" s="18">
        <v>8679</v>
      </c>
      <c r="E25" s="16">
        <v>92</v>
      </c>
      <c r="F25" s="16">
        <v>2541</v>
      </c>
      <c r="G25" s="18">
        <v>1197</v>
      </c>
      <c r="H25" s="16">
        <v>52</v>
      </c>
      <c r="I25" s="16">
        <v>828</v>
      </c>
      <c r="J25" s="18">
        <v>506</v>
      </c>
      <c r="K25" s="16">
        <v>204</v>
      </c>
      <c r="L25" s="16">
        <v>2353</v>
      </c>
      <c r="M25" s="18">
        <v>1759</v>
      </c>
      <c r="N25" s="90" t="s">
        <v>24</v>
      </c>
      <c r="O25" s="16">
        <v>566</v>
      </c>
      <c r="P25" s="16">
        <v>17785</v>
      </c>
      <c r="Q25" s="18">
        <v>4001</v>
      </c>
      <c r="R25" s="16">
        <v>173</v>
      </c>
      <c r="S25" s="16">
        <v>6703</v>
      </c>
      <c r="T25" s="18">
        <v>1162</v>
      </c>
      <c r="U25" s="16">
        <v>2</v>
      </c>
      <c r="V25" s="16">
        <v>276</v>
      </c>
      <c r="W25" s="18">
        <v>32</v>
      </c>
      <c r="X25" s="16">
        <v>4</v>
      </c>
      <c r="Y25" s="16">
        <v>264</v>
      </c>
      <c r="Z25" s="19">
        <v>22</v>
      </c>
      <c r="AA25" s="20"/>
    </row>
    <row r="26" spans="1:27" s="29" customFormat="1" ht="12.75" customHeight="1" x14ac:dyDescent="0.2">
      <c r="A26" s="89"/>
      <c r="B26" s="22">
        <v>1</v>
      </c>
      <c r="C26" s="23">
        <v>1</v>
      </c>
      <c r="D26" s="23">
        <v>1</v>
      </c>
      <c r="E26" s="24">
        <v>8.4169999999999995E-2</v>
      </c>
      <c r="F26" s="25">
        <v>8.2629999999999995E-2</v>
      </c>
      <c r="G26" s="25">
        <v>0.13791999999999999</v>
      </c>
      <c r="H26" s="24">
        <v>4.7579999999999997E-2</v>
      </c>
      <c r="I26" s="25">
        <v>2.6929999999999999E-2</v>
      </c>
      <c r="J26" s="25">
        <v>5.8299999999999998E-2</v>
      </c>
      <c r="K26" s="24">
        <v>0.18664</v>
      </c>
      <c r="L26" s="25">
        <v>7.6520000000000005E-2</v>
      </c>
      <c r="M26" s="26">
        <v>0.20266999999999999</v>
      </c>
      <c r="N26" s="90"/>
      <c r="O26" s="24">
        <v>0.51783999999999997</v>
      </c>
      <c r="P26" s="25">
        <v>0.57837000000000005</v>
      </c>
      <c r="Q26" s="25">
        <v>0.46100000000000002</v>
      </c>
      <c r="R26" s="24">
        <v>0.15828</v>
      </c>
      <c r="S26" s="25">
        <v>0.21798000000000001</v>
      </c>
      <c r="T26" s="25">
        <v>0.13389000000000001</v>
      </c>
      <c r="U26" s="24">
        <v>1.83E-3</v>
      </c>
      <c r="V26" s="25">
        <v>8.9800000000000001E-3</v>
      </c>
      <c r="W26" s="25">
        <v>3.6900000000000001E-3</v>
      </c>
      <c r="X26" s="24">
        <v>3.6600000000000001E-3</v>
      </c>
      <c r="Y26" s="25">
        <v>8.5900000000000004E-3</v>
      </c>
      <c r="Z26" s="27">
        <v>2.5300000000000001E-3</v>
      </c>
      <c r="AA26" s="28"/>
    </row>
    <row r="27" spans="1:27" s="21" customFormat="1" ht="12.75" customHeight="1" x14ac:dyDescent="0.2">
      <c r="A27" s="89" t="s">
        <v>25</v>
      </c>
      <c r="B27" s="16">
        <v>168</v>
      </c>
      <c r="C27" s="16">
        <v>4649</v>
      </c>
      <c r="D27" s="18">
        <v>898</v>
      </c>
      <c r="E27" s="16">
        <v>6</v>
      </c>
      <c r="F27" s="16">
        <v>100</v>
      </c>
      <c r="G27" s="18">
        <v>73</v>
      </c>
      <c r="H27" s="16">
        <v>15</v>
      </c>
      <c r="I27" s="16">
        <v>326</v>
      </c>
      <c r="J27" s="18">
        <v>158</v>
      </c>
      <c r="K27" s="16">
        <v>29</v>
      </c>
      <c r="L27" s="16">
        <v>394</v>
      </c>
      <c r="M27" s="18">
        <v>137</v>
      </c>
      <c r="N27" s="90" t="s">
        <v>25</v>
      </c>
      <c r="O27" s="16">
        <v>94</v>
      </c>
      <c r="P27" s="16">
        <v>2322</v>
      </c>
      <c r="Q27" s="18">
        <v>406</v>
      </c>
      <c r="R27" s="16">
        <v>12</v>
      </c>
      <c r="S27" s="16">
        <v>123</v>
      </c>
      <c r="T27" s="18">
        <v>58</v>
      </c>
      <c r="U27" s="16">
        <v>0</v>
      </c>
      <c r="V27" s="16">
        <v>0</v>
      </c>
      <c r="W27" s="18">
        <v>0</v>
      </c>
      <c r="X27" s="16">
        <v>12</v>
      </c>
      <c r="Y27" s="16">
        <v>1384</v>
      </c>
      <c r="Z27" s="19">
        <v>66</v>
      </c>
      <c r="AA27" s="20"/>
    </row>
    <row r="28" spans="1:27" s="29" customFormat="1" ht="12.75" customHeight="1" x14ac:dyDescent="0.2">
      <c r="A28" s="89"/>
      <c r="B28" s="22">
        <v>1</v>
      </c>
      <c r="C28" s="23">
        <v>1</v>
      </c>
      <c r="D28" s="23">
        <v>1</v>
      </c>
      <c r="E28" s="24">
        <v>3.5709999999999999E-2</v>
      </c>
      <c r="F28" s="25">
        <v>2.1510000000000001E-2</v>
      </c>
      <c r="G28" s="25">
        <v>8.1290000000000001E-2</v>
      </c>
      <c r="H28" s="24">
        <v>8.9289999999999994E-2</v>
      </c>
      <c r="I28" s="25">
        <v>7.0120000000000002E-2</v>
      </c>
      <c r="J28" s="25">
        <v>0.17595</v>
      </c>
      <c r="K28" s="24">
        <v>0.17262</v>
      </c>
      <c r="L28" s="25">
        <v>8.4750000000000006E-2</v>
      </c>
      <c r="M28" s="26">
        <v>0.15256</v>
      </c>
      <c r="N28" s="90"/>
      <c r="O28" s="24">
        <v>0.55952000000000002</v>
      </c>
      <c r="P28" s="25">
        <v>0.49946000000000002</v>
      </c>
      <c r="Q28" s="25">
        <v>0.45212000000000002</v>
      </c>
      <c r="R28" s="24">
        <v>7.1429999999999993E-2</v>
      </c>
      <c r="S28" s="25">
        <v>2.6460000000000001E-2</v>
      </c>
      <c r="T28" s="25">
        <v>6.4589999999999995E-2</v>
      </c>
      <c r="U28" s="24" t="s">
        <v>19</v>
      </c>
      <c r="V28" s="25" t="s">
        <v>19</v>
      </c>
      <c r="W28" s="25" t="s">
        <v>19</v>
      </c>
      <c r="X28" s="24">
        <v>7.1429999999999993E-2</v>
      </c>
      <c r="Y28" s="25">
        <v>0.29770000000000002</v>
      </c>
      <c r="Z28" s="27">
        <v>7.3499999999999996E-2</v>
      </c>
      <c r="AA28" s="28"/>
    </row>
    <row r="29" spans="1:27" s="21" customFormat="1" ht="12.75" customHeight="1" x14ac:dyDescent="0.2">
      <c r="A29" s="89" t="s">
        <v>29</v>
      </c>
      <c r="B29" s="16">
        <v>696</v>
      </c>
      <c r="C29" s="16">
        <v>23756</v>
      </c>
      <c r="D29" s="18">
        <v>5766</v>
      </c>
      <c r="E29" s="16">
        <v>48</v>
      </c>
      <c r="F29" s="16">
        <v>391</v>
      </c>
      <c r="G29" s="18">
        <v>650</v>
      </c>
      <c r="H29" s="16">
        <v>31</v>
      </c>
      <c r="I29" s="16">
        <v>348</v>
      </c>
      <c r="J29" s="18">
        <v>222</v>
      </c>
      <c r="K29" s="16">
        <v>96</v>
      </c>
      <c r="L29" s="16">
        <v>766</v>
      </c>
      <c r="M29" s="18">
        <v>758</v>
      </c>
      <c r="N29" s="90" t="s">
        <v>29</v>
      </c>
      <c r="O29" s="16">
        <v>362</v>
      </c>
      <c r="P29" s="16">
        <v>18623</v>
      </c>
      <c r="Q29" s="18">
        <v>3230</v>
      </c>
      <c r="R29" s="16">
        <v>146</v>
      </c>
      <c r="S29" s="16">
        <v>3345</v>
      </c>
      <c r="T29" s="18">
        <v>778</v>
      </c>
      <c r="U29" s="16">
        <v>0</v>
      </c>
      <c r="V29" s="16">
        <v>0</v>
      </c>
      <c r="W29" s="18">
        <v>0</v>
      </c>
      <c r="X29" s="16">
        <v>13</v>
      </c>
      <c r="Y29" s="16">
        <v>283</v>
      </c>
      <c r="Z29" s="19">
        <v>128</v>
      </c>
      <c r="AA29" s="20"/>
    </row>
    <row r="30" spans="1:27" s="29" customFormat="1" ht="12.75" customHeight="1" x14ac:dyDescent="0.2">
      <c r="A30" s="89"/>
      <c r="B30" s="22">
        <v>1</v>
      </c>
      <c r="C30" s="23">
        <v>1</v>
      </c>
      <c r="D30" s="23">
        <v>1</v>
      </c>
      <c r="E30" s="24">
        <v>6.8970000000000004E-2</v>
      </c>
      <c r="F30" s="25">
        <v>1.6459999999999999E-2</v>
      </c>
      <c r="G30" s="25">
        <v>0.11273</v>
      </c>
      <c r="H30" s="24">
        <v>4.4540000000000003E-2</v>
      </c>
      <c r="I30" s="25">
        <v>1.465E-2</v>
      </c>
      <c r="J30" s="25">
        <v>3.85E-2</v>
      </c>
      <c r="K30" s="24">
        <v>0.13793</v>
      </c>
      <c r="L30" s="25">
        <v>3.2239999999999998E-2</v>
      </c>
      <c r="M30" s="26">
        <v>0.13145999999999999</v>
      </c>
      <c r="N30" s="90"/>
      <c r="O30" s="24">
        <v>0.52010999999999996</v>
      </c>
      <c r="P30" s="25">
        <v>0.78393000000000002</v>
      </c>
      <c r="Q30" s="25">
        <v>0.56018000000000001</v>
      </c>
      <c r="R30" s="24">
        <v>0.20977000000000001</v>
      </c>
      <c r="S30" s="25">
        <v>0.14080999999999999</v>
      </c>
      <c r="T30" s="25">
        <v>0.13492999999999999</v>
      </c>
      <c r="U30" s="24" t="s">
        <v>19</v>
      </c>
      <c r="V30" s="25" t="s">
        <v>19</v>
      </c>
      <c r="W30" s="25" t="s">
        <v>19</v>
      </c>
      <c r="X30" s="24">
        <v>1.8679999999999999E-2</v>
      </c>
      <c r="Y30" s="25">
        <v>1.191E-2</v>
      </c>
      <c r="Z30" s="27">
        <v>2.2200000000000001E-2</v>
      </c>
      <c r="AA30" s="28"/>
    </row>
    <row r="31" spans="1:27" s="21" customFormat="1" ht="12.75" customHeight="1" x14ac:dyDescent="0.2">
      <c r="A31" s="89" t="s">
        <v>30</v>
      </c>
      <c r="B31" s="16">
        <v>457</v>
      </c>
      <c r="C31" s="16">
        <v>16787</v>
      </c>
      <c r="D31" s="18">
        <v>3747</v>
      </c>
      <c r="E31" s="16">
        <v>17</v>
      </c>
      <c r="F31" s="16">
        <v>461</v>
      </c>
      <c r="G31" s="18">
        <v>201</v>
      </c>
      <c r="H31" s="16">
        <v>7</v>
      </c>
      <c r="I31" s="16">
        <v>112</v>
      </c>
      <c r="J31" s="18">
        <v>46</v>
      </c>
      <c r="K31" s="16">
        <v>24</v>
      </c>
      <c r="L31" s="16">
        <v>240</v>
      </c>
      <c r="M31" s="18">
        <v>193</v>
      </c>
      <c r="N31" s="90" t="s">
        <v>30</v>
      </c>
      <c r="O31" s="16">
        <v>185</v>
      </c>
      <c r="P31" s="16">
        <v>9488</v>
      </c>
      <c r="Q31" s="18">
        <v>1989</v>
      </c>
      <c r="R31" s="16">
        <v>202</v>
      </c>
      <c r="S31" s="16">
        <v>4454</v>
      </c>
      <c r="T31" s="18">
        <v>1137</v>
      </c>
      <c r="U31" s="16">
        <v>3</v>
      </c>
      <c r="V31" s="16">
        <v>338</v>
      </c>
      <c r="W31" s="18">
        <v>30</v>
      </c>
      <c r="X31" s="16">
        <v>19</v>
      </c>
      <c r="Y31" s="16">
        <v>1694</v>
      </c>
      <c r="Z31" s="19">
        <v>151</v>
      </c>
      <c r="AA31" s="20"/>
    </row>
    <row r="32" spans="1:27" s="29" customFormat="1" ht="12.75" customHeight="1" x14ac:dyDescent="0.2">
      <c r="A32" s="89"/>
      <c r="B32" s="22">
        <v>1</v>
      </c>
      <c r="C32" s="23">
        <v>1</v>
      </c>
      <c r="D32" s="23">
        <v>1</v>
      </c>
      <c r="E32" s="24">
        <v>3.7199999999999997E-2</v>
      </c>
      <c r="F32" s="25">
        <v>2.7459999999999998E-2</v>
      </c>
      <c r="G32" s="25">
        <v>5.364E-2</v>
      </c>
      <c r="H32" s="24">
        <v>1.532E-2</v>
      </c>
      <c r="I32" s="25">
        <v>6.6699999999999997E-3</v>
      </c>
      <c r="J32" s="25">
        <v>1.2279999999999999E-2</v>
      </c>
      <c r="K32" s="24">
        <v>5.2519999999999997E-2</v>
      </c>
      <c r="L32" s="25">
        <v>1.43E-2</v>
      </c>
      <c r="M32" s="26">
        <v>5.151E-2</v>
      </c>
      <c r="N32" s="90"/>
      <c r="O32" s="24">
        <v>0.40481</v>
      </c>
      <c r="P32" s="25">
        <v>0.56520000000000004</v>
      </c>
      <c r="Q32" s="25">
        <v>0.53081999999999996</v>
      </c>
      <c r="R32" s="24">
        <v>0.44201000000000001</v>
      </c>
      <c r="S32" s="25">
        <v>0.26532</v>
      </c>
      <c r="T32" s="25">
        <v>0.30343999999999999</v>
      </c>
      <c r="U32" s="24">
        <v>6.5599999999999999E-3</v>
      </c>
      <c r="V32" s="25">
        <v>2.0129999999999999E-2</v>
      </c>
      <c r="W32" s="25">
        <v>8.0099999999999998E-3</v>
      </c>
      <c r="X32" s="24">
        <v>4.1579999999999999E-2</v>
      </c>
      <c r="Y32" s="25">
        <v>0.10091</v>
      </c>
      <c r="Z32" s="27">
        <v>4.0300000000000002E-2</v>
      </c>
      <c r="AA32" s="28"/>
    </row>
    <row r="33" spans="1:27" s="21" customFormat="1" ht="12.75" customHeight="1" x14ac:dyDescent="0.2">
      <c r="A33" s="89" t="s">
        <v>31</v>
      </c>
      <c r="B33" s="16">
        <v>1093</v>
      </c>
      <c r="C33" s="16">
        <v>35421</v>
      </c>
      <c r="D33" s="18">
        <v>8567</v>
      </c>
      <c r="E33" s="16">
        <v>73</v>
      </c>
      <c r="F33" s="16">
        <v>502</v>
      </c>
      <c r="G33" s="18">
        <v>714</v>
      </c>
      <c r="H33" s="16">
        <v>51</v>
      </c>
      <c r="I33" s="16">
        <v>964</v>
      </c>
      <c r="J33" s="18">
        <v>458</v>
      </c>
      <c r="K33" s="16">
        <v>99</v>
      </c>
      <c r="L33" s="16">
        <v>1693</v>
      </c>
      <c r="M33" s="18">
        <v>850</v>
      </c>
      <c r="N33" s="90" t="s">
        <v>31</v>
      </c>
      <c r="O33" s="16">
        <v>615</v>
      </c>
      <c r="P33" s="16">
        <v>26015</v>
      </c>
      <c r="Q33" s="18">
        <v>5088</v>
      </c>
      <c r="R33" s="16">
        <v>240</v>
      </c>
      <c r="S33" s="16">
        <v>4532</v>
      </c>
      <c r="T33" s="18">
        <v>1296</v>
      </c>
      <c r="U33" s="16">
        <v>7</v>
      </c>
      <c r="V33" s="16">
        <v>1469</v>
      </c>
      <c r="W33" s="18">
        <v>104</v>
      </c>
      <c r="X33" s="16">
        <v>8</v>
      </c>
      <c r="Y33" s="16">
        <v>246</v>
      </c>
      <c r="Z33" s="19">
        <v>57</v>
      </c>
      <c r="AA33" s="20"/>
    </row>
    <row r="34" spans="1:27" s="29" customFormat="1" ht="12.75" customHeight="1" x14ac:dyDescent="0.2">
      <c r="A34" s="89"/>
      <c r="B34" s="22">
        <v>1</v>
      </c>
      <c r="C34" s="23">
        <v>1</v>
      </c>
      <c r="D34" s="23">
        <v>1</v>
      </c>
      <c r="E34" s="24">
        <v>6.6790000000000002E-2</v>
      </c>
      <c r="F34" s="25">
        <v>1.417E-2</v>
      </c>
      <c r="G34" s="25">
        <v>8.3339999999999997E-2</v>
      </c>
      <c r="H34" s="24">
        <v>4.666E-2</v>
      </c>
      <c r="I34" s="25">
        <v>2.7220000000000001E-2</v>
      </c>
      <c r="J34" s="25">
        <v>5.3460000000000001E-2</v>
      </c>
      <c r="K34" s="24">
        <v>9.0579999999999994E-2</v>
      </c>
      <c r="L34" s="25">
        <v>4.7800000000000002E-2</v>
      </c>
      <c r="M34" s="26">
        <v>9.9220000000000003E-2</v>
      </c>
      <c r="N34" s="90"/>
      <c r="O34" s="24">
        <v>0.56267</v>
      </c>
      <c r="P34" s="25">
        <v>0.73445000000000005</v>
      </c>
      <c r="Q34" s="25">
        <v>0.59391000000000005</v>
      </c>
      <c r="R34" s="24">
        <v>0.21958</v>
      </c>
      <c r="S34" s="25">
        <v>0.12795000000000001</v>
      </c>
      <c r="T34" s="25">
        <v>0.15128</v>
      </c>
      <c r="U34" s="24">
        <v>6.4000000000000003E-3</v>
      </c>
      <c r="V34" s="25">
        <v>4.147E-2</v>
      </c>
      <c r="W34" s="25">
        <v>1.214E-2</v>
      </c>
      <c r="X34" s="24">
        <v>7.3200000000000001E-3</v>
      </c>
      <c r="Y34" s="25">
        <v>6.9499999999999996E-3</v>
      </c>
      <c r="Z34" s="27">
        <v>6.6499999999999997E-3</v>
      </c>
      <c r="AA34" s="28"/>
    </row>
    <row r="35" spans="1:27" s="21" customFormat="1" ht="12.75" customHeight="1" x14ac:dyDescent="0.2">
      <c r="A35" s="80" t="s">
        <v>32</v>
      </c>
      <c r="B35" s="16">
        <v>299</v>
      </c>
      <c r="C35" s="16">
        <v>11855</v>
      </c>
      <c r="D35" s="18">
        <v>2688</v>
      </c>
      <c r="E35" s="16">
        <v>51</v>
      </c>
      <c r="F35" s="16">
        <v>590</v>
      </c>
      <c r="G35" s="18">
        <v>429</v>
      </c>
      <c r="H35" s="16">
        <v>7</v>
      </c>
      <c r="I35" s="16">
        <v>107</v>
      </c>
      <c r="J35" s="18">
        <v>38</v>
      </c>
      <c r="K35" s="16">
        <v>10</v>
      </c>
      <c r="L35" s="16">
        <v>98</v>
      </c>
      <c r="M35" s="18">
        <v>81</v>
      </c>
      <c r="N35" s="82" t="s">
        <v>32</v>
      </c>
      <c r="O35" s="16">
        <v>118</v>
      </c>
      <c r="P35" s="16">
        <v>7512</v>
      </c>
      <c r="Q35" s="18">
        <v>1450</v>
      </c>
      <c r="R35" s="16">
        <v>101</v>
      </c>
      <c r="S35" s="16">
        <v>2356</v>
      </c>
      <c r="T35" s="18">
        <v>573</v>
      </c>
      <c r="U35" s="16">
        <v>5</v>
      </c>
      <c r="V35" s="16">
        <v>1131</v>
      </c>
      <c r="W35" s="18">
        <v>77</v>
      </c>
      <c r="X35" s="16">
        <v>7</v>
      </c>
      <c r="Y35" s="16">
        <v>61</v>
      </c>
      <c r="Z35" s="19">
        <v>40</v>
      </c>
      <c r="AA35" s="20"/>
    </row>
    <row r="36" spans="1:27" s="29" customFormat="1" ht="12.75" customHeight="1" x14ac:dyDescent="0.2">
      <c r="A36" s="81"/>
      <c r="B36" s="36">
        <v>1</v>
      </c>
      <c r="C36" s="36">
        <v>1</v>
      </c>
      <c r="D36" s="36">
        <v>1</v>
      </c>
      <c r="E36" s="37">
        <v>0.17057</v>
      </c>
      <c r="F36" s="38">
        <v>4.9770000000000002E-2</v>
      </c>
      <c r="G36" s="38">
        <v>0.15959999999999999</v>
      </c>
      <c r="H36" s="37">
        <v>2.341E-2</v>
      </c>
      <c r="I36" s="38">
        <v>9.0299999999999998E-3</v>
      </c>
      <c r="J36" s="38">
        <v>1.414E-2</v>
      </c>
      <c r="K36" s="37">
        <v>3.3439999999999998E-2</v>
      </c>
      <c r="L36" s="38">
        <v>8.2699999999999996E-3</v>
      </c>
      <c r="M36" s="39">
        <v>3.0130000000000001E-2</v>
      </c>
      <c r="N36" s="83"/>
      <c r="O36" s="38">
        <v>0.39465</v>
      </c>
      <c r="P36" s="38">
        <v>0.63366</v>
      </c>
      <c r="Q36" s="38">
        <v>0.53942999999999997</v>
      </c>
      <c r="R36" s="37">
        <v>0.33778999999999998</v>
      </c>
      <c r="S36" s="38">
        <v>0.19872999999999999</v>
      </c>
      <c r="T36" s="38">
        <v>0.21317</v>
      </c>
      <c r="U36" s="37">
        <v>1.6719999999999999E-2</v>
      </c>
      <c r="V36" s="38">
        <v>9.5399999999999999E-2</v>
      </c>
      <c r="W36" s="38">
        <v>2.8649999999999998E-2</v>
      </c>
      <c r="X36" s="37">
        <v>2.341E-2</v>
      </c>
      <c r="Y36" s="38">
        <v>5.1500000000000001E-3</v>
      </c>
      <c r="Z36" s="42">
        <v>1.4880000000000001E-2</v>
      </c>
      <c r="AA36" s="28"/>
    </row>
    <row r="37" spans="1:27" s="30" customFormat="1" ht="12.75" customHeight="1" x14ac:dyDescent="0.2">
      <c r="A37" s="84" t="s">
        <v>33</v>
      </c>
      <c r="B37" s="43">
        <v>43190</v>
      </c>
      <c r="C37" s="43">
        <v>1335946</v>
      </c>
      <c r="D37" s="44">
        <v>364467</v>
      </c>
      <c r="E37" s="43">
        <v>2629</v>
      </c>
      <c r="F37" s="43">
        <v>31836</v>
      </c>
      <c r="G37" s="44">
        <v>33242</v>
      </c>
      <c r="H37" s="43">
        <v>2720</v>
      </c>
      <c r="I37" s="43">
        <v>40457</v>
      </c>
      <c r="J37" s="44">
        <v>22595</v>
      </c>
      <c r="K37" s="43">
        <v>6199</v>
      </c>
      <c r="L37" s="43">
        <v>79590</v>
      </c>
      <c r="M37" s="44">
        <v>59992</v>
      </c>
      <c r="N37" s="120" t="s">
        <v>33</v>
      </c>
      <c r="O37" s="43">
        <v>23457</v>
      </c>
      <c r="P37" s="43">
        <v>912709</v>
      </c>
      <c r="Q37" s="44">
        <v>198927</v>
      </c>
      <c r="R37" s="43">
        <v>7453</v>
      </c>
      <c r="S37" s="43">
        <v>161215</v>
      </c>
      <c r="T37" s="44">
        <v>42705</v>
      </c>
      <c r="U37" s="43">
        <v>405</v>
      </c>
      <c r="V37" s="43">
        <v>85481</v>
      </c>
      <c r="W37" s="44">
        <v>4224</v>
      </c>
      <c r="X37" s="43">
        <v>327</v>
      </c>
      <c r="Y37" s="43">
        <v>24658</v>
      </c>
      <c r="Z37" s="48">
        <v>2782</v>
      </c>
      <c r="AA37" s="49"/>
    </row>
    <row r="38" spans="1:27" s="57" customFormat="1" ht="12.75" customHeight="1" thickBot="1" x14ac:dyDescent="0.25">
      <c r="A38" s="85"/>
      <c r="B38" s="50">
        <v>1</v>
      </c>
      <c r="C38" s="51">
        <v>1</v>
      </c>
      <c r="D38" s="51">
        <v>1</v>
      </c>
      <c r="E38" s="52">
        <v>6.087E-2</v>
      </c>
      <c r="F38" s="53">
        <v>2.383E-2</v>
      </c>
      <c r="G38" s="53">
        <v>9.1209999999999999E-2</v>
      </c>
      <c r="H38" s="52">
        <v>6.2979999999999994E-2</v>
      </c>
      <c r="I38" s="53">
        <v>3.0280000000000001E-2</v>
      </c>
      <c r="J38" s="53">
        <v>6.1990000000000003E-2</v>
      </c>
      <c r="K38" s="52">
        <v>0.14352999999999999</v>
      </c>
      <c r="L38" s="53">
        <v>5.9580000000000001E-2</v>
      </c>
      <c r="M38" s="54">
        <v>0.1646</v>
      </c>
      <c r="N38" s="87"/>
      <c r="O38" s="52">
        <v>0.54310999999999998</v>
      </c>
      <c r="P38" s="53">
        <v>0.68318999999999996</v>
      </c>
      <c r="Q38" s="53">
        <v>0.54579999999999995</v>
      </c>
      <c r="R38" s="52">
        <v>0.17255999999999999</v>
      </c>
      <c r="S38" s="53">
        <v>0.12067</v>
      </c>
      <c r="T38" s="53">
        <v>0.11717</v>
      </c>
      <c r="U38" s="52">
        <v>9.3799999999999994E-3</v>
      </c>
      <c r="V38" s="53">
        <v>6.3990000000000005E-2</v>
      </c>
      <c r="W38" s="53">
        <v>1.159E-2</v>
      </c>
      <c r="X38" s="52">
        <v>7.5700000000000003E-3</v>
      </c>
      <c r="Y38" s="53">
        <v>1.8460000000000001E-2</v>
      </c>
      <c r="Z38" s="55">
        <v>7.6299999999999996E-3</v>
      </c>
      <c r="AA38" s="56"/>
    </row>
    <row r="39" spans="1:27" s="14" customFormat="1" x14ac:dyDescent="0.2">
      <c r="A39" s="58"/>
      <c r="E39" s="58"/>
      <c r="F39" s="58"/>
      <c r="G39" s="58"/>
      <c r="H39" s="58"/>
      <c r="I39" s="58"/>
      <c r="J39" s="58"/>
      <c r="K39" s="58"/>
      <c r="L39" s="58"/>
      <c r="M39" s="58"/>
      <c r="N39" s="59"/>
    </row>
    <row r="40" spans="1:27" s="60" customFormat="1" ht="11.25" x14ac:dyDescent="0.2">
      <c r="A40" s="60" t="str">
        <f>"Anmerkungen. Datengrundlage: Volkshochschul-Statistik "&amp;[1]Hilfswerte!B1&amp;"; Basis: "&amp;[1]Tabelle1!$C$36&amp;" vhs."</f>
        <v>Anmerkungen. Datengrundlage: Volkshochschul-Statistik 2022; Basis: 826 vhs.</v>
      </c>
      <c r="N40" s="60" t="str">
        <f>"Anmerkungen. Datengrundlage: Volkshochschul-Statistik "&amp;[1]Hilfswerte!B1&amp;"; Basis: "&amp;[1]Tabelle1!$C$36&amp;" vhs."</f>
        <v>Anmerkungen. Datengrundlage: Volkshochschul-Statistik 2022; Basis: 826 vhs.</v>
      </c>
    </row>
    <row r="41" spans="1:27" s="60" customFormat="1" ht="11.25" x14ac:dyDescent="0.2"/>
    <row r="42" spans="1:27" s="14" customFormat="1" x14ac:dyDescent="0.2">
      <c r="A42" s="60" t="str">
        <f>[1]Tabelle1!$A$41</f>
        <v>Siehe Bericht: Ortmanns, V., Huntemann, H., Lux, T. &amp; Bachem, A. (2024): Volkshochschul-Statistik – 61. Folge, Berichtsjahr 2022 (Version 1.1.0).</v>
      </c>
      <c r="N42" s="60" t="str">
        <f>[1]Tabelle1!$A$41</f>
        <v>Siehe Bericht: Ortmanns, V., Huntemann, H., Lux, T. &amp; Bachem, A. (2024): Volkshochschul-Statistik – 61. Folge, Berichtsjahr 2022 (Version 1.1.0).</v>
      </c>
    </row>
    <row r="43" spans="1:27" s="14" customFormat="1" x14ac:dyDescent="0.2">
      <c r="A43" s="76" t="s">
        <v>47</v>
      </c>
      <c r="N43" s="76" t="s">
        <v>47</v>
      </c>
    </row>
    <row r="44" spans="1:27" s="14" customFormat="1" x14ac:dyDescent="0.2"/>
    <row r="45" spans="1:27" s="14" customFormat="1" x14ac:dyDescent="0.2">
      <c r="A45" s="63" t="s">
        <v>37</v>
      </c>
      <c r="N45" s="63" t="s">
        <v>37</v>
      </c>
    </row>
    <row r="46" spans="1:27" s="77" customFormat="1" ht="44.25" x14ac:dyDescent="0.55000000000000004">
      <c r="A46" s="64"/>
      <c r="AA46" s="78"/>
    </row>
    <row r="49" ht="26.25" customHeight="1" x14ac:dyDescent="0.2"/>
  </sheetData>
  <mergeCells count="49"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X3:Z3"/>
    <mergeCell ref="AB3:AF11"/>
    <mergeCell ref="A5:A6"/>
    <mergeCell ref="N5:N6"/>
    <mergeCell ref="A7:A8"/>
    <mergeCell ref="N7:N8"/>
    <mergeCell ref="A9:A10"/>
    <mergeCell ref="A15:A16"/>
    <mergeCell ref="N15:N16"/>
    <mergeCell ref="O3:Q3"/>
    <mergeCell ref="R3:T3"/>
    <mergeCell ref="U3:W3"/>
    <mergeCell ref="N9:N10"/>
    <mergeCell ref="A11:A12"/>
    <mergeCell ref="N11:N12"/>
    <mergeCell ref="A13:A14"/>
    <mergeCell ref="N13:N14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35:A36"/>
    <mergeCell ref="N35:N36"/>
    <mergeCell ref="A37:A38"/>
    <mergeCell ref="N37:N38"/>
    <mergeCell ref="A29:A30"/>
    <mergeCell ref="N29:N30"/>
    <mergeCell ref="A31:A32"/>
    <mergeCell ref="N31:N32"/>
    <mergeCell ref="A33:A34"/>
    <mergeCell ref="N33:N34"/>
  </mergeCells>
  <conditionalFormatting sqref="A6">
    <cfRule type="cellIs" dxfId="47" priority="20" stopIfTrue="1" operator="equal">
      <formula>1</formula>
    </cfRule>
    <cfRule type="cellIs" dxfId="46" priority="21" stopIfTrue="1" operator="lessThan">
      <formula>0.0005</formula>
    </cfRule>
  </conditionalFormatting>
  <conditionalFormatting sqref="A8 A10 A12 A14 A16 A18 A20 A22 A24 A26 A28 A30 A32 A34 A36">
    <cfRule type="cellIs" dxfId="45" priority="24" stopIfTrue="1" operator="equal">
      <formula>1</formula>
    </cfRule>
    <cfRule type="cellIs" dxfId="44" priority="25" stopIfTrue="1" operator="lessThan">
      <formula>0.0005</formula>
    </cfRule>
  </conditionalFormatting>
  <conditionalFormatting sqref="A5:Z5">
    <cfRule type="cellIs" dxfId="43" priority="17" stopIfTrue="1" operator="equal">
      <formula>0</formula>
    </cfRule>
  </conditionalFormatting>
  <conditionalFormatting sqref="A9:Z9">
    <cfRule type="cellIs" dxfId="42" priority="15" stopIfTrue="1" operator="equal">
      <formula>0</formula>
    </cfRule>
  </conditionalFormatting>
  <conditionalFormatting sqref="A11:Z11">
    <cfRule type="cellIs" dxfId="41" priority="14" stopIfTrue="1" operator="equal">
      <formula>0</formula>
    </cfRule>
  </conditionalFormatting>
  <conditionalFormatting sqref="A13:Z13">
    <cfRule type="cellIs" dxfId="40" priority="13" stopIfTrue="1" operator="equal">
      <formula>0</formula>
    </cfRule>
  </conditionalFormatting>
  <conditionalFormatting sqref="A15:Z15">
    <cfRule type="cellIs" dxfId="39" priority="12" stopIfTrue="1" operator="equal">
      <formula>0</formula>
    </cfRule>
  </conditionalFormatting>
  <conditionalFormatting sqref="A17:Z17">
    <cfRule type="cellIs" dxfId="38" priority="11" stopIfTrue="1" operator="equal">
      <formula>0</formula>
    </cfRule>
  </conditionalFormatting>
  <conditionalFormatting sqref="A19:Z19">
    <cfRule type="cellIs" dxfId="37" priority="10" stopIfTrue="1" operator="equal">
      <formula>0</formula>
    </cfRule>
  </conditionalFormatting>
  <conditionalFormatting sqref="A21:Z21">
    <cfRule type="cellIs" dxfId="36" priority="9" stopIfTrue="1" operator="equal">
      <formula>0</formula>
    </cfRule>
  </conditionalFormatting>
  <conditionalFormatting sqref="A23:Z23">
    <cfRule type="cellIs" dxfId="35" priority="8" stopIfTrue="1" operator="equal">
      <formula>0</formula>
    </cfRule>
  </conditionalFormatting>
  <conditionalFormatting sqref="A25:Z25">
    <cfRule type="cellIs" dxfId="34" priority="7" stopIfTrue="1" operator="equal">
      <formula>0</formula>
    </cfRule>
  </conditionalFormatting>
  <conditionalFormatting sqref="A27:Z27">
    <cfRule type="cellIs" dxfId="33" priority="6" stopIfTrue="1" operator="equal">
      <formula>0</formula>
    </cfRule>
  </conditionalFormatting>
  <conditionalFormatting sqref="A29:Z29">
    <cfRule type="cellIs" dxfId="32" priority="5" stopIfTrue="1" operator="equal">
      <formula>0</formula>
    </cfRule>
  </conditionalFormatting>
  <conditionalFormatting sqref="A31:Z31">
    <cfRule type="cellIs" dxfId="31" priority="4" stopIfTrue="1" operator="equal">
      <formula>0</formula>
    </cfRule>
  </conditionalFormatting>
  <conditionalFormatting sqref="A33:Z33">
    <cfRule type="cellIs" dxfId="30" priority="3" stopIfTrue="1" operator="equal">
      <formula>0</formula>
    </cfRule>
  </conditionalFormatting>
  <conditionalFormatting sqref="A35:Z35">
    <cfRule type="cellIs" dxfId="29" priority="2" stopIfTrue="1" operator="equal">
      <formula>0</formula>
    </cfRule>
  </conditionalFormatting>
  <conditionalFormatting sqref="B7:M7">
    <cfRule type="cellIs" dxfId="28" priority="19" stopIfTrue="1" operator="equal">
      <formula>0</formula>
    </cfRule>
  </conditionalFormatting>
  <conditionalFormatting sqref="B37:M37">
    <cfRule type="cellIs" dxfId="27" priority="18" stopIfTrue="1" operator="equal">
      <formula>0</formula>
    </cfRule>
  </conditionalFormatting>
  <conditionalFormatting sqref="N6 N8 N10 N12 N14 N16 N18 N20 N22 N24 N26 N28 N30 N32 N34 N36">
    <cfRule type="cellIs" dxfId="26" priority="22" stopIfTrue="1" operator="equal">
      <formula>1</formula>
    </cfRule>
    <cfRule type="cellIs" dxfId="25" priority="23" stopIfTrue="1" operator="lessThan">
      <formula>0.0005</formula>
    </cfRule>
  </conditionalFormatting>
  <conditionalFormatting sqref="O7:Z7">
    <cfRule type="cellIs" dxfId="24" priority="16" stopIfTrue="1" operator="equal">
      <formula>0</formula>
    </cfRule>
  </conditionalFormatting>
  <conditionalFormatting sqref="O37:Z37">
    <cfRule type="cellIs" dxfId="23" priority="1" stopIfTrue="1" operator="equal">
      <formula>0</formula>
    </cfRule>
  </conditionalFormatting>
  <hyperlinks>
    <hyperlink ref="A43" r:id="rId1" xr:uid="{71ADEDEC-722A-4873-ADD6-55B33FDCC0A2}"/>
    <hyperlink ref="N43" r:id="rId2" xr:uid="{67B02A45-7362-4194-9412-13A6B3347221}"/>
    <hyperlink ref="A45" r:id="rId3" xr:uid="{C8AA0E4C-2FBB-4F56-A1A5-48FBF073DAE1}"/>
    <hyperlink ref="N45" r:id="rId4" xr:uid="{AAA1C628-546F-4188-AF73-E84DA9E5350B}"/>
  </hyperlinks>
  <pageMargins left="0.78740157480314965" right="0.78740157480314965" top="0.98425196850393704" bottom="0.98425196850393704" header="0.51181102362204722" footer="0.51181102362204722"/>
  <pageSetup paperSize="9" scale="78" orientation="portrait" r:id="rId5"/>
  <headerFooter scaleWithDoc="0" alignWithMargins="0"/>
  <colBreaks count="1" manualBreakCount="1">
    <brk id="13" max="44" man="1"/>
  </colBreaks>
  <legacyDrawingHF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EDED0-5116-4B7F-92CF-6237B4AF3507}">
  <dimension ref="A1:AC49"/>
  <sheetViews>
    <sheetView tabSelected="1" view="pageBreakPreview" zoomScaleNormal="100" zoomScaleSheetLayoutView="100" workbookViewId="0">
      <selection activeCell="A46" sqref="A46:XFD46"/>
    </sheetView>
  </sheetViews>
  <sheetFormatPr baseColWidth="10" defaultRowHeight="12.75" x14ac:dyDescent="0.2"/>
  <cols>
    <col min="1" max="1" width="11.875" style="15" customWidth="1"/>
    <col min="2" max="2" width="5.625" style="15" customWidth="1"/>
    <col min="3" max="4" width="6.875" style="15" customWidth="1"/>
    <col min="5" max="5" width="5.5" style="15" customWidth="1"/>
    <col min="6" max="6" width="6.25" style="15" customWidth="1"/>
    <col min="7" max="7" width="6.875" style="15" customWidth="1"/>
    <col min="8" max="8" width="5.75" style="15" customWidth="1"/>
    <col min="9" max="9" width="6.875" style="15" customWidth="1"/>
    <col min="10" max="10" width="7" style="15" customWidth="1"/>
    <col min="11" max="11" width="5.75" style="15" customWidth="1"/>
    <col min="12" max="12" width="6.875" style="15" customWidth="1"/>
    <col min="13" max="13" width="7" style="15" customWidth="1"/>
    <col min="14" max="14" width="12.625" style="15" customWidth="1"/>
    <col min="15" max="15" width="5.75" style="15" customWidth="1"/>
    <col min="16" max="16" width="6.875" style="15" customWidth="1"/>
    <col min="17" max="17" width="7" style="15" customWidth="1"/>
    <col min="18" max="18" width="5.75" style="15" customWidth="1"/>
    <col min="19" max="19" width="6.875" style="15" customWidth="1"/>
    <col min="20" max="20" width="7" style="15" customWidth="1"/>
    <col min="21" max="21" width="5.75" style="15" customWidth="1"/>
    <col min="22" max="22" width="6.875" style="15" customWidth="1"/>
    <col min="23" max="26" width="7" style="15" customWidth="1"/>
    <col min="27" max="27" width="5.75" style="14" customWidth="1"/>
    <col min="28" max="28" width="7.625" style="15" customWidth="1"/>
    <col min="29" max="29" width="7" style="15" customWidth="1"/>
    <col min="30" max="16384" width="11" style="15"/>
  </cols>
  <sheetData>
    <row r="1" spans="1:29" s="3" customFormat="1" ht="37.5" customHeight="1" thickBot="1" x14ac:dyDescent="0.25">
      <c r="A1" s="98" t="str">
        <f>"Tabelle 8.5: Kurse, Unterrichtsstunden und Belegungen nach Ländern und Programmbereichen " &amp;[1]Hilfswerte!B1&amp; " - Abschlussbezogene Kurse"</f>
        <v>Tabelle 8.5: Kurse, Unterrichtsstunden und Belegungen nach Ländern und Programmbereichen 2022 - Abschlussbezogene Kurse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 t="str">
        <f>"noch Tabelle 8.5: Kurse, Unterrichtsstunden und  Belegungen nach Ländern und Programmbereichen " &amp;[1]Hilfswerte!B1&amp; " - Abschlussbezogene Kurse"</f>
        <v>noch Tabelle 8.5: Kurse, Unterrichtsstunden und  Belegungen nach Ländern und Programmbereichen 2022 - Abschlussbezogene Kurse</v>
      </c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1"/>
      <c r="AB1" s="2"/>
      <c r="AC1" s="2"/>
    </row>
    <row r="2" spans="1:29" s="3" customFormat="1" ht="14.25" customHeight="1" x14ac:dyDescent="0.2">
      <c r="A2" s="99" t="s">
        <v>0</v>
      </c>
      <c r="B2" s="102" t="s">
        <v>53</v>
      </c>
      <c r="C2" s="103"/>
      <c r="D2" s="103"/>
      <c r="E2" s="106" t="s">
        <v>2</v>
      </c>
      <c r="F2" s="107"/>
      <c r="G2" s="107"/>
      <c r="H2" s="107"/>
      <c r="I2" s="107"/>
      <c r="J2" s="107"/>
      <c r="K2" s="107"/>
      <c r="L2" s="107"/>
      <c r="M2" s="108"/>
      <c r="N2" s="109" t="s">
        <v>0</v>
      </c>
      <c r="O2" s="102" t="s">
        <v>2</v>
      </c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12"/>
      <c r="AA2" s="4"/>
    </row>
    <row r="3" spans="1:29" s="10" customFormat="1" ht="39.75" customHeight="1" x14ac:dyDescent="0.2">
      <c r="A3" s="100"/>
      <c r="B3" s="104"/>
      <c r="C3" s="105"/>
      <c r="D3" s="105"/>
      <c r="E3" s="92" t="s">
        <v>3</v>
      </c>
      <c r="F3" s="93"/>
      <c r="G3" s="113"/>
      <c r="H3" s="92" t="s">
        <v>4</v>
      </c>
      <c r="I3" s="93"/>
      <c r="J3" s="113"/>
      <c r="K3" s="92" t="s">
        <v>5</v>
      </c>
      <c r="L3" s="93"/>
      <c r="M3" s="113"/>
      <c r="N3" s="121"/>
      <c r="O3" s="91" t="s">
        <v>6</v>
      </c>
      <c r="P3" s="91"/>
      <c r="Q3" s="91"/>
      <c r="R3" s="91" t="s">
        <v>7</v>
      </c>
      <c r="S3" s="91"/>
      <c r="T3" s="91"/>
      <c r="U3" s="91" t="s">
        <v>49</v>
      </c>
      <c r="V3" s="91"/>
      <c r="W3" s="92"/>
      <c r="X3" s="92" t="s">
        <v>9</v>
      </c>
      <c r="Y3" s="93"/>
      <c r="Z3" s="94"/>
      <c r="AA3" s="9"/>
    </row>
    <row r="4" spans="1:29" ht="33.75" x14ac:dyDescent="0.2">
      <c r="A4" s="101"/>
      <c r="B4" s="11" t="s">
        <v>10</v>
      </c>
      <c r="C4" s="11" t="s">
        <v>50</v>
      </c>
      <c r="D4" s="11" t="s">
        <v>12</v>
      </c>
      <c r="E4" s="11" t="s">
        <v>10</v>
      </c>
      <c r="F4" s="11" t="s">
        <v>50</v>
      </c>
      <c r="G4" s="12" t="s">
        <v>12</v>
      </c>
      <c r="H4" s="11" t="s">
        <v>10</v>
      </c>
      <c r="I4" s="11" t="s">
        <v>50</v>
      </c>
      <c r="J4" s="12" t="s">
        <v>12</v>
      </c>
      <c r="K4" s="11" t="s">
        <v>10</v>
      </c>
      <c r="L4" s="11" t="s">
        <v>50</v>
      </c>
      <c r="M4" s="12" t="s">
        <v>12</v>
      </c>
      <c r="N4" s="122"/>
      <c r="O4" s="11" t="s">
        <v>10</v>
      </c>
      <c r="P4" s="11" t="s">
        <v>50</v>
      </c>
      <c r="Q4" s="12" t="s">
        <v>12</v>
      </c>
      <c r="R4" s="11" t="s">
        <v>10</v>
      </c>
      <c r="S4" s="11" t="s">
        <v>50</v>
      </c>
      <c r="T4" s="12" t="s">
        <v>12</v>
      </c>
      <c r="U4" s="11" t="s">
        <v>10</v>
      </c>
      <c r="V4" s="11" t="s">
        <v>50</v>
      </c>
      <c r="W4" s="11" t="s">
        <v>12</v>
      </c>
      <c r="X4" s="11" t="s">
        <v>10</v>
      </c>
      <c r="Y4" s="11" t="s">
        <v>50</v>
      </c>
      <c r="Z4" s="13" t="s">
        <v>12</v>
      </c>
    </row>
    <row r="5" spans="1:29" s="21" customFormat="1" ht="12.75" customHeight="1" x14ac:dyDescent="0.2">
      <c r="A5" s="96" t="s">
        <v>13</v>
      </c>
      <c r="B5" s="16">
        <v>25276</v>
      </c>
      <c r="C5" s="16">
        <v>1396108</v>
      </c>
      <c r="D5" s="18">
        <v>249923</v>
      </c>
      <c r="E5" s="16">
        <v>114</v>
      </c>
      <c r="F5" s="16">
        <v>3115</v>
      </c>
      <c r="G5" s="18">
        <v>1180</v>
      </c>
      <c r="H5" s="16">
        <v>57</v>
      </c>
      <c r="I5" s="16">
        <v>782</v>
      </c>
      <c r="J5" s="18">
        <v>387</v>
      </c>
      <c r="K5" s="16">
        <v>63</v>
      </c>
      <c r="L5" s="16">
        <v>1183</v>
      </c>
      <c r="M5" s="18">
        <v>614</v>
      </c>
      <c r="N5" s="97" t="s">
        <v>13</v>
      </c>
      <c r="O5" s="16">
        <v>23713</v>
      </c>
      <c r="P5" s="16">
        <v>1244752</v>
      </c>
      <c r="Q5" s="18">
        <v>238368</v>
      </c>
      <c r="R5" s="16">
        <v>603</v>
      </c>
      <c r="S5" s="16">
        <v>34966</v>
      </c>
      <c r="T5" s="18">
        <v>3339</v>
      </c>
      <c r="U5" s="16">
        <v>684</v>
      </c>
      <c r="V5" s="16">
        <v>107025</v>
      </c>
      <c r="W5" s="18">
        <v>5660</v>
      </c>
      <c r="X5" s="16">
        <v>42</v>
      </c>
      <c r="Y5" s="16">
        <v>4285</v>
      </c>
      <c r="Z5" s="19">
        <v>375</v>
      </c>
      <c r="AA5" s="20"/>
    </row>
    <row r="6" spans="1:29" s="21" customFormat="1" ht="12.75" customHeight="1" x14ac:dyDescent="0.2">
      <c r="A6" s="89"/>
      <c r="B6" s="22">
        <v>1</v>
      </c>
      <c r="C6" s="23">
        <v>1</v>
      </c>
      <c r="D6" s="23">
        <v>1</v>
      </c>
      <c r="E6" s="24">
        <v>4.5100000000000001E-3</v>
      </c>
      <c r="F6" s="25">
        <v>2.2300000000000002E-3</v>
      </c>
      <c r="G6" s="25">
        <v>4.7200000000000002E-3</v>
      </c>
      <c r="H6" s="24">
        <v>2.2599999999999999E-3</v>
      </c>
      <c r="I6" s="25">
        <v>5.5999999999999995E-4</v>
      </c>
      <c r="J6" s="25">
        <v>1.5499999999999999E-3</v>
      </c>
      <c r="K6" s="24">
        <v>2.49E-3</v>
      </c>
      <c r="L6" s="25">
        <v>8.4999999999999995E-4</v>
      </c>
      <c r="M6" s="26">
        <v>2.4599999999999999E-3</v>
      </c>
      <c r="N6" s="90"/>
      <c r="O6" s="24">
        <v>0.93815999999999999</v>
      </c>
      <c r="P6" s="25">
        <v>0.89158999999999999</v>
      </c>
      <c r="Q6" s="25">
        <v>0.95377000000000001</v>
      </c>
      <c r="R6" s="24">
        <v>2.3859999999999999E-2</v>
      </c>
      <c r="S6" s="25">
        <v>2.5049999999999999E-2</v>
      </c>
      <c r="T6" s="25">
        <v>1.336E-2</v>
      </c>
      <c r="U6" s="24">
        <v>2.7060000000000001E-2</v>
      </c>
      <c r="V6" s="25">
        <v>7.6660000000000006E-2</v>
      </c>
      <c r="W6" s="25">
        <v>2.265E-2</v>
      </c>
      <c r="X6" s="24">
        <v>1.66E-3</v>
      </c>
      <c r="Y6" s="25">
        <v>3.0699999999999998E-3</v>
      </c>
      <c r="Z6" s="27">
        <v>1.5E-3</v>
      </c>
      <c r="AA6" s="20"/>
    </row>
    <row r="7" spans="1:29" s="21" customFormat="1" ht="12.75" customHeight="1" x14ac:dyDescent="0.2">
      <c r="A7" s="89" t="s">
        <v>14</v>
      </c>
      <c r="B7" s="16">
        <v>5498</v>
      </c>
      <c r="C7" s="16">
        <v>462804</v>
      </c>
      <c r="D7" s="18">
        <v>60129</v>
      </c>
      <c r="E7" s="16">
        <v>6</v>
      </c>
      <c r="F7" s="16">
        <v>224</v>
      </c>
      <c r="G7" s="18">
        <v>49</v>
      </c>
      <c r="H7" s="16">
        <v>5</v>
      </c>
      <c r="I7" s="16">
        <v>118</v>
      </c>
      <c r="J7" s="18">
        <v>45</v>
      </c>
      <c r="K7" s="16">
        <v>34</v>
      </c>
      <c r="L7" s="16">
        <v>1004</v>
      </c>
      <c r="M7" s="18">
        <v>247</v>
      </c>
      <c r="N7" s="90" t="s">
        <v>14</v>
      </c>
      <c r="O7" s="16">
        <v>4682</v>
      </c>
      <c r="P7" s="16">
        <v>367150</v>
      </c>
      <c r="Q7" s="18">
        <v>55281</v>
      </c>
      <c r="R7" s="16">
        <v>355</v>
      </c>
      <c r="S7" s="16">
        <v>37472</v>
      </c>
      <c r="T7" s="18">
        <v>1885</v>
      </c>
      <c r="U7" s="16">
        <v>393</v>
      </c>
      <c r="V7" s="16">
        <v>53112</v>
      </c>
      <c r="W7" s="18">
        <v>2361</v>
      </c>
      <c r="X7" s="16">
        <v>23</v>
      </c>
      <c r="Y7" s="16">
        <v>3724</v>
      </c>
      <c r="Z7" s="19">
        <v>261</v>
      </c>
      <c r="AA7" s="20"/>
    </row>
    <row r="8" spans="1:29" s="29" customFormat="1" ht="12.75" customHeight="1" x14ac:dyDescent="0.2">
      <c r="A8" s="89"/>
      <c r="B8" s="22">
        <v>1</v>
      </c>
      <c r="C8" s="23">
        <v>1</v>
      </c>
      <c r="D8" s="23">
        <v>1</v>
      </c>
      <c r="E8" s="24">
        <v>1.09E-3</v>
      </c>
      <c r="F8" s="25">
        <v>4.8000000000000001E-4</v>
      </c>
      <c r="G8" s="25">
        <v>8.0999999999999996E-4</v>
      </c>
      <c r="H8" s="24">
        <v>9.1E-4</v>
      </c>
      <c r="I8" s="25">
        <v>2.5000000000000001E-4</v>
      </c>
      <c r="J8" s="25">
        <v>7.5000000000000002E-4</v>
      </c>
      <c r="K8" s="24">
        <v>6.1799999999999997E-3</v>
      </c>
      <c r="L8" s="25">
        <v>2.1700000000000001E-3</v>
      </c>
      <c r="M8" s="26">
        <v>4.1099999999999999E-3</v>
      </c>
      <c r="N8" s="90"/>
      <c r="O8" s="24">
        <v>0.85158</v>
      </c>
      <c r="P8" s="25">
        <v>0.79332000000000003</v>
      </c>
      <c r="Q8" s="25">
        <v>0.91937000000000002</v>
      </c>
      <c r="R8" s="24">
        <v>6.4570000000000002E-2</v>
      </c>
      <c r="S8" s="25">
        <v>8.097E-2</v>
      </c>
      <c r="T8" s="25">
        <v>3.1350000000000003E-2</v>
      </c>
      <c r="U8" s="24">
        <v>7.1480000000000002E-2</v>
      </c>
      <c r="V8" s="25">
        <v>0.11476</v>
      </c>
      <c r="W8" s="25">
        <v>3.9269999999999999E-2</v>
      </c>
      <c r="X8" s="24">
        <v>4.1799999999999997E-3</v>
      </c>
      <c r="Y8" s="25">
        <v>8.0499999999999999E-3</v>
      </c>
      <c r="Z8" s="27">
        <v>4.3400000000000001E-3</v>
      </c>
      <c r="AA8" s="28"/>
    </row>
    <row r="9" spans="1:29" s="21" customFormat="1" ht="12.75" customHeight="1" x14ac:dyDescent="0.2">
      <c r="A9" s="89" t="s">
        <v>15</v>
      </c>
      <c r="B9" s="16">
        <v>7623</v>
      </c>
      <c r="C9" s="16">
        <v>468295</v>
      </c>
      <c r="D9" s="18">
        <v>72838</v>
      </c>
      <c r="E9" s="16">
        <v>5</v>
      </c>
      <c r="F9" s="16">
        <v>76</v>
      </c>
      <c r="G9" s="18">
        <v>61</v>
      </c>
      <c r="H9" s="16">
        <v>65</v>
      </c>
      <c r="I9" s="16">
        <v>2408</v>
      </c>
      <c r="J9" s="18">
        <v>508</v>
      </c>
      <c r="K9" s="16">
        <v>3</v>
      </c>
      <c r="L9" s="16">
        <v>78</v>
      </c>
      <c r="M9" s="18">
        <v>27</v>
      </c>
      <c r="N9" s="90" t="s">
        <v>15</v>
      </c>
      <c r="O9" s="16">
        <v>7398</v>
      </c>
      <c r="P9" s="16">
        <v>448667</v>
      </c>
      <c r="Q9" s="18">
        <v>71251</v>
      </c>
      <c r="R9" s="16">
        <v>104</v>
      </c>
      <c r="S9" s="16">
        <v>2970</v>
      </c>
      <c r="T9" s="18">
        <v>548</v>
      </c>
      <c r="U9" s="16">
        <v>18</v>
      </c>
      <c r="V9" s="16">
        <v>8185</v>
      </c>
      <c r="W9" s="18">
        <v>239</v>
      </c>
      <c r="X9" s="16">
        <v>30</v>
      </c>
      <c r="Y9" s="16">
        <v>5911</v>
      </c>
      <c r="Z9" s="19">
        <v>204</v>
      </c>
      <c r="AA9" s="20"/>
    </row>
    <row r="10" spans="1:29" s="29" customFormat="1" ht="12.75" customHeight="1" x14ac:dyDescent="0.2">
      <c r="A10" s="89"/>
      <c r="B10" s="22">
        <v>1</v>
      </c>
      <c r="C10" s="23">
        <v>1</v>
      </c>
      <c r="D10" s="23">
        <v>1</v>
      </c>
      <c r="E10" s="24">
        <v>6.6E-4</v>
      </c>
      <c r="F10" s="25">
        <v>1.6000000000000001E-4</v>
      </c>
      <c r="G10" s="25">
        <v>8.4000000000000003E-4</v>
      </c>
      <c r="H10" s="24">
        <v>8.5299999999999994E-3</v>
      </c>
      <c r="I10" s="25">
        <v>5.1399999999999996E-3</v>
      </c>
      <c r="J10" s="25">
        <v>6.9699999999999996E-3</v>
      </c>
      <c r="K10" s="24">
        <v>3.8999999999999999E-4</v>
      </c>
      <c r="L10" s="25">
        <v>1.7000000000000001E-4</v>
      </c>
      <c r="M10" s="26">
        <v>3.6999999999999999E-4</v>
      </c>
      <c r="N10" s="90"/>
      <c r="O10" s="24">
        <v>0.97048000000000001</v>
      </c>
      <c r="P10" s="25">
        <v>0.95809</v>
      </c>
      <c r="Q10" s="25">
        <v>0.97821000000000002</v>
      </c>
      <c r="R10" s="24">
        <v>1.3639999999999999E-2</v>
      </c>
      <c r="S10" s="25">
        <v>6.3400000000000001E-3</v>
      </c>
      <c r="T10" s="25">
        <v>7.5199999999999998E-3</v>
      </c>
      <c r="U10" s="24">
        <v>2.3600000000000001E-3</v>
      </c>
      <c r="V10" s="25">
        <v>1.7479999999999999E-2</v>
      </c>
      <c r="W10" s="25">
        <v>3.2799999999999999E-3</v>
      </c>
      <c r="X10" s="24">
        <v>3.9399999999999999E-3</v>
      </c>
      <c r="Y10" s="25">
        <v>1.2619999999999999E-2</v>
      </c>
      <c r="Z10" s="27">
        <v>2.8E-3</v>
      </c>
      <c r="AA10" s="28"/>
    </row>
    <row r="11" spans="1:29" s="21" customFormat="1" ht="12.75" customHeight="1" x14ac:dyDescent="0.2">
      <c r="A11" s="89" t="s">
        <v>16</v>
      </c>
      <c r="B11" s="16">
        <v>732</v>
      </c>
      <c r="C11" s="16">
        <v>61688</v>
      </c>
      <c r="D11" s="18">
        <v>7800</v>
      </c>
      <c r="E11" s="16">
        <v>2</v>
      </c>
      <c r="F11" s="16">
        <v>50</v>
      </c>
      <c r="G11" s="18">
        <v>24</v>
      </c>
      <c r="H11" s="16">
        <v>1</v>
      </c>
      <c r="I11" s="16">
        <v>6</v>
      </c>
      <c r="J11" s="18">
        <v>4</v>
      </c>
      <c r="K11" s="16">
        <v>1</v>
      </c>
      <c r="L11" s="16">
        <v>8</v>
      </c>
      <c r="M11" s="18">
        <v>4</v>
      </c>
      <c r="N11" s="90" t="s">
        <v>16</v>
      </c>
      <c r="O11" s="16">
        <v>653</v>
      </c>
      <c r="P11" s="16">
        <v>46939</v>
      </c>
      <c r="Q11" s="18">
        <v>6954</v>
      </c>
      <c r="R11" s="16">
        <v>28</v>
      </c>
      <c r="S11" s="16">
        <v>1527</v>
      </c>
      <c r="T11" s="18">
        <v>116</v>
      </c>
      <c r="U11" s="16">
        <v>25</v>
      </c>
      <c r="V11" s="16">
        <v>11800</v>
      </c>
      <c r="W11" s="18">
        <v>348</v>
      </c>
      <c r="X11" s="16">
        <v>22</v>
      </c>
      <c r="Y11" s="16">
        <v>1358</v>
      </c>
      <c r="Z11" s="19">
        <v>350</v>
      </c>
      <c r="AA11" s="20"/>
    </row>
    <row r="12" spans="1:29" s="29" customFormat="1" ht="12.75" customHeight="1" x14ac:dyDescent="0.2">
      <c r="A12" s="89"/>
      <c r="B12" s="22">
        <v>1</v>
      </c>
      <c r="C12" s="23">
        <v>1</v>
      </c>
      <c r="D12" s="23">
        <v>1</v>
      </c>
      <c r="E12" s="24">
        <v>2.7299999999999998E-3</v>
      </c>
      <c r="F12" s="25">
        <v>8.0999999999999996E-4</v>
      </c>
      <c r="G12" s="25">
        <v>3.0799999999999998E-3</v>
      </c>
      <c r="H12" s="24">
        <v>1.3699999999999999E-3</v>
      </c>
      <c r="I12" s="25">
        <v>1E-4</v>
      </c>
      <c r="J12" s="25">
        <v>5.1000000000000004E-4</v>
      </c>
      <c r="K12" s="24">
        <v>1.3699999999999999E-3</v>
      </c>
      <c r="L12" s="25">
        <v>1.2999999999999999E-4</v>
      </c>
      <c r="M12" s="26">
        <v>5.1000000000000004E-4</v>
      </c>
      <c r="N12" s="90"/>
      <c r="O12" s="24">
        <v>0.89207999999999998</v>
      </c>
      <c r="P12" s="25">
        <v>0.76090999999999998</v>
      </c>
      <c r="Q12" s="25">
        <v>0.89154</v>
      </c>
      <c r="R12" s="24">
        <v>3.8249999999999999E-2</v>
      </c>
      <c r="S12" s="25">
        <v>2.4750000000000001E-2</v>
      </c>
      <c r="T12" s="25">
        <v>1.487E-2</v>
      </c>
      <c r="U12" s="24">
        <v>3.415E-2</v>
      </c>
      <c r="V12" s="25">
        <v>0.19128999999999999</v>
      </c>
      <c r="W12" s="25">
        <v>4.462E-2</v>
      </c>
      <c r="X12" s="24">
        <v>3.005E-2</v>
      </c>
      <c r="Y12" s="25">
        <v>2.2009999999999998E-2</v>
      </c>
      <c r="Z12" s="27">
        <v>4.487E-2</v>
      </c>
      <c r="AA12" s="28"/>
    </row>
    <row r="13" spans="1:29" s="21" customFormat="1" ht="12.75" customHeight="1" x14ac:dyDescent="0.2">
      <c r="A13" s="89" t="s">
        <v>17</v>
      </c>
      <c r="B13" s="16">
        <v>123</v>
      </c>
      <c r="C13" s="16">
        <v>17412</v>
      </c>
      <c r="D13" s="18">
        <v>1397</v>
      </c>
      <c r="E13" s="16">
        <v>4</v>
      </c>
      <c r="F13" s="16">
        <v>1137</v>
      </c>
      <c r="G13" s="18">
        <v>49</v>
      </c>
      <c r="H13" s="16">
        <v>0</v>
      </c>
      <c r="I13" s="16">
        <v>0</v>
      </c>
      <c r="J13" s="18">
        <v>0</v>
      </c>
      <c r="K13" s="16">
        <v>0</v>
      </c>
      <c r="L13" s="16">
        <v>0</v>
      </c>
      <c r="M13" s="18">
        <v>0</v>
      </c>
      <c r="N13" s="90" t="s">
        <v>17</v>
      </c>
      <c r="O13" s="16">
        <v>83</v>
      </c>
      <c r="P13" s="16">
        <v>13200</v>
      </c>
      <c r="Q13" s="18">
        <v>1174</v>
      </c>
      <c r="R13" s="16">
        <v>27</v>
      </c>
      <c r="S13" s="16">
        <v>1061</v>
      </c>
      <c r="T13" s="18">
        <v>93</v>
      </c>
      <c r="U13" s="16">
        <v>9</v>
      </c>
      <c r="V13" s="16">
        <v>2014</v>
      </c>
      <c r="W13" s="18">
        <v>81</v>
      </c>
      <c r="X13" s="16">
        <v>0</v>
      </c>
      <c r="Y13" s="16">
        <v>0</v>
      </c>
      <c r="Z13" s="19">
        <v>0</v>
      </c>
      <c r="AA13" s="20"/>
    </row>
    <row r="14" spans="1:29" s="29" customFormat="1" ht="12.75" customHeight="1" x14ac:dyDescent="0.2">
      <c r="A14" s="89"/>
      <c r="B14" s="22">
        <v>1</v>
      </c>
      <c r="C14" s="23">
        <v>1</v>
      </c>
      <c r="D14" s="23">
        <v>1</v>
      </c>
      <c r="E14" s="24">
        <v>3.252E-2</v>
      </c>
      <c r="F14" s="25">
        <v>6.5299999999999997E-2</v>
      </c>
      <c r="G14" s="25">
        <v>3.508E-2</v>
      </c>
      <c r="H14" s="24" t="s">
        <v>19</v>
      </c>
      <c r="I14" s="25" t="s">
        <v>19</v>
      </c>
      <c r="J14" s="25" t="s">
        <v>19</v>
      </c>
      <c r="K14" s="24" t="s">
        <v>19</v>
      </c>
      <c r="L14" s="25" t="s">
        <v>19</v>
      </c>
      <c r="M14" s="26" t="s">
        <v>19</v>
      </c>
      <c r="N14" s="90"/>
      <c r="O14" s="24">
        <v>0.67479999999999996</v>
      </c>
      <c r="P14" s="25">
        <v>0.7581</v>
      </c>
      <c r="Q14" s="25">
        <v>0.84036999999999995</v>
      </c>
      <c r="R14" s="24">
        <v>0.21951000000000001</v>
      </c>
      <c r="S14" s="25">
        <v>6.0929999999999998E-2</v>
      </c>
      <c r="T14" s="25">
        <v>6.6570000000000004E-2</v>
      </c>
      <c r="U14" s="24">
        <v>7.3169999999999999E-2</v>
      </c>
      <c r="V14" s="25">
        <v>0.11567</v>
      </c>
      <c r="W14" s="25">
        <v>5.7979999999999997E-2</v>
      </c>
      <c r="X14" s="24" t="s">
        <v>19</v>
      </c>
      <c r="Y14" s="25" t="s">
        <v>19</v>
      </c>
      <c r="Z14" s="27" t="s">
        <v>19</v>
      </c>
      <c r="AA14" s="28"/>
    </row>
    <row r="15" spans="1:29" s="21" customFormat="1" ht="12" customHeight="1" x14ac:dyDescent="0.2">
      <c r="A15" s="89" t="s">
        <v>18</v>
      </c>
      <c r="B15" s="16">
        <v>1006</v>
      </c>
      <c r="C15" s="16">
        <v>74612</v>
      </c>
      <c r="D15" s="18">
        <v>15877</v>
      </c>
      <c r="E15" s="16">
        <v>5</v>
      </c>
      <c r="F15" s="16">
        <v>68</v>
      </c>
      <c r="G15" s="18">
        <v>86</v>
      </c>
      <c r="H15" s="16">
        <v>0</v>
      </c>
      <c r="I15" s="16">
        <v>0</v>
      </c>
      <c r="J15" s="18">
        <v>0</v>
      </c>
      <c r="K15" s="16">
        <v>0</v>
      </c>
      <c r="L15" s="16">
        <v>0</v>
      </c>
      <c r="M15" s="18">
        <v>0</v>
      </c>
      <c r="N15" s="90" t="s">
        <v>18</v>
      </c>
      <c r="O15" s="16">
        <v>980</v>
      </c>
      <c r="P15" s="16">
        <v>65344</v>
      </c>
      <c r="Q15" s="18">
        <v>15407</v>
      </c>
      <c r="R15" s="16">
        <v>0</v>
      </c>
      <c r="S15" s="16">
        <v>0</v>
      </c>
      <c r="T15" s="18">
        <v>0</v>
      </c>
      <c r="U15" s="16">
        <v>0</v>
      </c>
      <c r="V15" s="16">
        <v>0</v>
      </c>
      <c r="W15" s="18">
        <v>0</v>
      </c>
      <c r="X15" s="16">
        <v>21</v>
      </c>
      <c r="Y15" s="16">
        <v>9200</v>
      </c>
      <c r="Z15" s="19">
        <v>384</v>
      </c>
      <c r="AA15" s="20"/>
    </row>
    <row r="16" spans="1:29" s="29" customFormat="1" ht="12" customHeight="1" x14ac:dyDescent="0.2">
      <c r="A16" s="89"/>
      <c r="B16" s="22">
        <v>1</v>
      </c>
      <c r="C16" s="23">
        <v>1</v>
      </c>
      <c r="D16" s="23">
        <v>1</v>
      </c>
      <c r="E16" s="24">
        <v>4.9699999999999996E-3</v>
      </c>
      <c r="F16" s="25">
        <v>9.1E-4</v>
      </c>
      <c r="G16" s="25">
        <v>5.4200000000000003E-3</v>
      </c>
      <c r="H16" s="24" t="s">
        <v>19</v>
      </c>
      <c r="I16" s="25" t="s">
        <v>19</v>
      </c>
      <c r="J16" s="25" t="s">
        <v>19</v>
      </c>
      <c r="K16" s="24" t="s">
        <v>19</v>
      </c>
      <c r="L16" s="25" t="s">
        <v>19</v>
      </c>
      <c r="M16" s="26" t="s">
        <v>19</v>
      </c>
      <c r="N16" s="90"/>
      <c r="O16" s="24">
        <v>0.97416000000000003</v>
      </c>
      <c r="P16" s="25">
        <v>0.87578</v>
      </c>
      <c r="Q16" s="25">
        <v>0.97040000000000004</v>
      </c>
      <c r="R16" s="24" t="s">
        <v>19</v>
      </c>
      <c r="S16" s="25" t="s">
        <v>19</v>
      </c>
      <c r="T16" s="25" t="s">
        <v>19</v>
      </c>
      <c r="U16" s="24" t="s">
        <v>19</v>
      </c>
      <c r="V16" s="25" t="s">
        <v>19</v>
      </c>
      <c r="W16" s="25" t="s">
        <v>19</v>
      </c>
      <c r="X16" s="24">
        <v>2.087E-2</v>
      </c>
      <c r="Y16" s="25">
        <v>0.12330000000000001</v>
      </c>
      <c r="Z16" s="27">
        <v>2.419E-2</v>
      </c>
      <c r="AA16" s="28"/>
    </row>
    <row r="17" spans="1:27" s="21" customFormat="1" ht="12.75" customHeight="1" x14ac:dyDescent="0.2">
      <c r="A17" s="89" t="s">
        <v>20</v>
      </c>
      <c r="B17" s="16">
        <v>7361</v>
      </c>
      <c r="C17" s="16">
        <v>489650</v>
      </c>
      <c r="D17" s="18">
        <v>77274</v>
      </c>
      <c r="E17" s="16">
        <v>275</v>
      </c>
      <c r="F17" s="16">
        <v>3605</v>
      </c>
      <c r="G17" s="18">
        <v>2437</v>
      </c>
      <c r="H17" s="16">
        <v>1</v>
      </c>
      <c r="I17" s="16">
        <v>40</v>
      </c>
      <c r="J17" s="18">
        <v>7</v>
      </c>
      <c r="K17" s="16">
        <v>2</v>
      </c>
      <c r="L17" s="16">
        <v>163</v>
      </c>
      <c r="M17" s="18">
        <v>21</v>
      </c>
      <c r="N17" s="90" t="s">
        <v>20</v>
      </c>
      <c r="O17" s="16">
        <v>6728</v>
      </c>
      <c r="P17" s="16">
        <v>467435</v>
      </c>
      <c r="Q17" s="18">
        <v>72421</v>
      </c>
      <c r="R17" s="16">
        <v>312</v>
      </c>
      <c r="S17" s="16">
        <v>8925</v>
      </c>
      <c r="T17" s="18">
        <v>1897</v>
      </c>
      <c r="U17" s="16">
        <v>30</v>
      </c>
      <c r="V17" s="16">
        <v>8678</v>
      </c>
      <c r="W17" s="18">
        <v>369</v>
      </c>
      <c r="X17" s="16">
        <v>13</v>
      </c>
      <c r="Y17" s="16">
        <v>804</v>
      </c>
      <c r="Z17" s="19">
        <v>122</v>
      </c>
      <c r="AA17" s="20"/>
    </row>
    <row r="18" spans="1:27" s="29" customFormat="1" ht="12.75" customHeight="1" x14ac:dyDescent="0.2">
      <c r="A18" s="89"/>
      <c r="B18" s="22">
        <v>1</v>
      </c>
      <c r="C18" s="23">
        <v>1</v>
      </c>
      <c r="D18" s="23">
        <v>1</v>
      </c>
      <c r="E18" s="24">
        <v>3.7359999999999997E-2</v>
      </c>
      <c r="F18" s="25">
        <v>7.3600000000000002E-3</v>
      </c>
      <c r="G18" s="25">
        <v>3.1539999999999999E-2</v>
      </c>
      <c r="H18" s="24">
        <v>1.3999999999999999E-4</v>
      </c>
      <c r="I18" s="25">
        <v>8.0000000000000007E-5</v>
      </c>
      <c r="J18" s="25">
        <v>9.0000000000000006E-5</v>
      </c>
      <c r="K18" s="24">
        <v>2.7E-4</v>
      </c>
      <c r="L18" s="25">
        <v>3.3E-4</v>
      </c>
      <c r="M18" s="26">
        <v>2.7E-4</v>
      </c>
      <c r="N18" s="90"/>
      <c r="O18" s="24">
        <v>0.91400999999999999</v>
      </c>
      <c r="P18" s="25">
        <v>0.95462999999999998</v>
      </c>
      <c r="Q18" s="25">
        <v>0.93720000000000003</v>
      </c>
      <c r="R18" s="24">
        <v>4.2389999999999997E-2</v>
      </c>
      <c r="S18" s="25">
        <v>1.823E-2</v>
      </c>
      <c r="T18" s="25">
        <v>2.4549999999999999E-2</v>
      </c>
      <c r="U18" s="24">
        <v>4.0800000000000003E-3</v>
      </c>
      <c r="V18" s="25">
        <v>1.772E-2</v>
      </c>
      <c r="W18" s="25">
        <v>4.7800000000000004E-3</v>
      </c>
      <c r="X18" s="24">
        <v>1.7700000000000001E-3</v>
      </c>
      <c r="Y18" s="25">
        <v>1.64E-3</v>
      </c>
      <c r="Z18" s="27">
        <v>1.58E-3</v>
      </c>
      <c r="AA18" s="28"/>
    </row>
    <row r="19" spans="1:27" s="21" customFormat="1" ht="12.75" customHeight="1" x14ac:dyDescent="0.2">
      <c r="A19" s="89" t="s">
        <v>21</v>
      </c>
      <c r="B19" s="16">
        <v>243</v>
      </c>
      <c r="C19" s="16">
        <v>41155</v>
      </c>
      <c r="D19" s="18">
        <v>3746</v>
      </c>
      <c r="E19" s="16">
        <v>5</v>
      </c>
      <c r="F19" s="16">
        <v>896</v>
      </c>
      <c r="G19" s="18">
        <v>88</v>
      </c>
      <c r="H19" s="16">
        <v>0</v>
      </c>
      <c r="I19" s="16">
        <v>0</v>
      </c>
      <c r="J19" s="18">
        <v>0</v>
      </c>
      <c r="K19" s="16">
        <v>0</v>
      </c>
      <c r="L19" s="16">
        <v>0</v>
      </c>
      <c r="M19" s="18">
        <v>0</v>
      </c>
      <c r="N19" s="90" t="s">
        <v>21</v>
      </c>
      <c r="O19" s="16">
        <v>182</v>
      </c>
      <c r="P19" s="16">
        <v>16841</v>
      </c>
      <c r="Q19" s="18">
        <v>3073</v>
      </c>
      <c r="R19" s="16">
        <v>11</v>
      </c>
      <c r="S19" s="16">
        <v>671</v>
      </c>
      <c r="T19" s="18">
        <v>60</v>
      </c>
      <c r="U19" s="16">
        <v>44</v>
      </c>
      <c r="V19" s="16">
        <v>22731</v>
      </c>
      <c r="W19" s="18">
        <v>518</v>
      </c>
      <c r="X19" s="16">
        <v>1</v>
      </c>
      <c r="Y19" s="16">
        <v>16</v>
      </c>
      <c r="Z19" s="19">
        <v>7</v>
      </c>
      <c r="AA19" s="20"/>
    </row>
    <row r="20" spans="1:27" s="29" customFormat="1" ht="12.75" customHeight="1" x14ac:dyDescent="0.2">
      <c r="A20" s="89"/>
      <c r="B20" s="22">
        <v>1</v>
      </c>
      <c r="C20" s="23">
        <v>1</v>
      </c>
      <c r="D20" s="23">
        <v>1</v>
      </c>
      <c r="E20" s="24">
        <v>2.0580000000000001E-2</v>
      </c>
      <c r="F20" s="25">
        <v>2.1770000000000001E-2</v>
      </c>
      <c r="G20" s="25">
        <v>2.349E-2</v>
      </c>
      <c r="H20" s="24" t="s">
        <v>19</v>
      </c>
      <c r="I20" s="25" t="s">
        <v>19</v>
      </c>
      <c r="J20" s="25" t="s">
        <v>19</v>
      </c>
      <c r="K20" s="24" t="s">
        <v>19</v>
      </c>
      <c r="L20" s="25" t="s">
        <v>19</v>
      </c>
      <c r="M20" s="26" t="s">
        <v>19</v>
      </c>
      <c r="N20" s="90"/>
      <c r="O20" s="24">
        <v>0.74897000000000002</v>
      </c>
      <c r="P20" s="25">
        <v>0.40921000000000002</v>
      </c>
      <c r="Q20" s="25">
        <v>0.82033999999999996</v>
      </c>
      <c r="R20" s="24">
        <v>4.5269999999999998E-2</v>
      </c>
      <c r="S20" s="25">
        <v>1.6299999999999999E-2</v>
      </c>
      <c r="T20" s="25">
        <v>1.602E-2</v>
      </c>
      <c r="U20" s="24">
        <v>0.18107000000000001</v>
      </c>
      <c r="V20" s="25">
        <v>0.55232999999999999</v>
      </c>
      <c r="W20" s="25">
        <v>0.13827999999999999</v>
      </c>
      <c r="X20" s="24">
        <v>4.1200000000000004E-3</v>
      </c>
      <c r="Y20" s="25">
        <v>3.8999999999999999E-4</v>
      </c>
      <c r="Z20" s="27">
        <v>1.8699999999999999E-3</v>
      </c>
      <c r="AA20" s="28"/>
    </row>
    <row r="21" spans="1:27" s="21" customFormat="1" ht="12.75" customHeight="1" x14ac:dyDescent="0.2">
      <c r="A21" s="89" t="s">
        <v>22</v>
      </c>
      <c r="B21" s="16">
        <v>3905</v>
      </c>
      <c r="C21" s="16">
        <v>437511</v>
      </c>
      <c r="D21" s="18">
        <v>50952</v>
      </c>
      <c r="E21" s="16">
        <v>99</v>
      </c>
      <c r="F21" s="16">
        <v>10490</v>
      </c>
      <c r="G21" s="18">
        <v>1125</v>
      </c>
      <c r="H21" s="16">
        <v>0</v>
      </c>
      <c r="I21" s="16">
        <v>0</v>
      </c>
      <c r="J21" s="18">
        <v>0</v>
      </c>
      <c r="K21" s="16">
        <v>34</v>
      </c>
      <c r="L21" s="16">
        <v>2005</v>
      </c>
      <c r="M21" s="18">
        <v>338</v>
      </c>
      <c r="N21" s="90" t="s">
        <v>22</v>
      </c>
      <c r="O21" s="16">
        <v>3276</v>
      </c>
      <c r="P21" s="16">
        <v>332717</v>
      </c>
      <c r="Q21" s="18">
        <v>45011</v>
      </c>
      <c r="R21" s="16">
        <v>325</v>
      </c>
      <c r="S21" s="16">
        <v>28745</v>
      </c>
      <c r="T21" s="18">
        <v>2439</v>
      </c>
      <c r="U21" s="16">
        <v>80</v>
      </c>
      <c r="V21" s="16">
        <v>48896</v>
      </c>
      <c r="W21" s="18">
        <v>920</v>
      </c>
      <c r="X21" s="16">
        <v>91</v>
      </c>
      <c r="Y21" s="16">
        <v>14658</v>
      </c>
      <c r="Z21" s="19">
        <v>1119</v>
      </c>
      <c r="AA21" s="20"/>
    </row>
    <row r="22" spans="1:27" s="29" customFormat="1" ht="12.75" customHeight="1" x14ac:dyDescent="0.2">
      <c r="A22" s="89"/>
      <c r="B22" s="22">
        <v>1</v>
      </c>
      <c r="C22" s="23">
        <v>1</v>
      </c>
      <c r="D22" s="23">
        <v>1</v>
      </c>
      <c r="E22" s="24">
        <v>2.5350000000000001E-2</v>
      </c>
      <c r="F22" s="25">
        <v>2.3980000000000001E-2</v>
      </c>
      <c r="G22" s="25">
        <v>2.2079999999999999E-2</v>
      </c>
      <c r="H22" s="24" t="s">
        <v>19</v>
      </c>
      <c r="I22" s="25" t="s">
        <v>19</v>
      </c>
      <c r="J22" s="25" t="s">
        <v>19</v>
      </c>
      <c r="K22" s="24">
        <v>8.7100000000000007E-3</v>
      </c>
      <c r="L22" s="25">
        <v>4.5799999999999999E-3</v>
      </c>
      <c r="M22" s="26">
        <v>6.6299999999999996E-3</v>
      </c>
      <c r="N22" s="90"/>
      <c r="O22" s="24">
        <v>0.83892</v>
      </c>
      <c r="P22" s="25">
        <v>0.76048000000000004</v>
      </c>
      <c r="Q22" s="25">
        <v>0.88339999999999996</v>
      </c>
      <c r="R22" s="24">
        <v>8.3229999999999998E-2</v>
      </c>
      <c r="S22" s="25">
        <v>6.5699999999999995E-2</v>
      </c>
      <c r="T22" s="25">
        <v>4.7870000000000003E-2</v>
      </c>
      <c r="U22" s="24">
        <v>2.0490000000000001E-2</v>
      </c>
      <c r="V22" s="25">
        <v>0.11176</v>
      </c>
      <c r="W22" s="25">
        <v>1.806E-2</v>
      </c>
      <c r="X22" s="24">
        <v>2.3300000000000001E-2</v>
      </c>
      <c r="Y22" s="25">
        <v>3.3500000000000002E-2</v>
      </c>
      <c r="Z22" s="27">
        <v>2.196E-2</v>
      </c>
      <c r="AA22" s="28"/>
    </row>
    <row r="23" spans="1:27" s="21" customFormat="1" ht="12.75" customHeight="1" x14ac:dyDescent="0.2">
      <c r="A23" s="89" t="s">
        <v>23</v>
      </c>
      <c r="B23" s="16">
        <v>8392</v>
      </c>
      <c r="C23" s="16">
        <v>781088</v>
      </c>
      <c r="D23" s="18">
        <v>106201</v>
      </c>
      <c r="E23" s="16">
        <v>60</v>
      </c>
      <c r="F23" s="16">
        <v>2974</v>
      </c>
      <c r="G23" s="18">
        <v>668</v>
      </c>
      <c r="H23" s="16">
        <v>8</v>
      </c>
      <c r="I23" s="16">
        <v>446</v>
      </c>
      <c r="J23" s="18">
        <v>62</v>
      </c>
      <c r="K23" s="16">
        <v>38</v>
      </c>
      <c r="L23" s="16">
        <v>1113</v>
      </c>
      <c r="M23" s="18">
        <v>460</v>
      </c>
      <c r="N23" s="90" t="s">
        <v>23</v>
      </c>
      <c r="O23" s="16">
        <v>7581</v>
      </c>
      <c r="P23" s="16">
        <v>652276</v>
      </c>
      <c r="Q23" s="18">
        <v>99314</v>
      </c>
      <c r="R23" s="16">
        <v>292</v>
      </c>
      <c r="S23" s="16">
        <v>18123</v>
      </c>
      <c r="T23" s="18">
        <v>1604</v>
      </c>
      <c r="U23" s="16">
        <v>380</v>
      </c>
      <c r="V23" s="16">
        <v>103010</v>
      </c>
      <c r="W23" s="18">
        <v>3745</v>
      </c>
      <c r="X23" s="16">
        <v>33</v>
      </c>
      <c r="Y23" s="16">
        <v>3146</v>
      </c>
      <c r="Z23" s="19">
        <v>348</v>
      </c>
      <c r="AA23" s="20"/>
    </row>
    <row r="24" spans="1:27" s="29" customFormat="1" ht="12.75" customHeight="1" x14ac:dyDescent="0.2">
      <c r="A24" s="89"/>
      <c r="B24" s="22">
        <v>1</v>
      </c>
      <c r="C24" s="23">
        <v>1</v>
      </c>
      <c r="D24" s="23">
        <v>1</v>
      </c>
      <c r="E24" s="24">
        <v>7.1500000000000001E-3</v>
      </c>
      <c r="F24" s="25">
        <v>3.81E-3</v>
      </c>
      <c r="G24" s="25">
        <v>6.2899999999999996E-3</v>
      </c>
      <c r="H24" s="24">
        <v>9.5E-4</v>
      </c>
      <c r="I24" s="25">
        <v>5.6999999999999998E-4</v>
      </c>
      <c r="J24" s="25">
        <v>5.8E-4</v>
      </c>
      <c r="K24" s="24">
        <v>4.5300000000000002E-3</v>
      </c>
      <c r="L24" s="25">
        <v>1.42E-3</v>
      </c>
      <c r="M24" s="26">
        <v>4.3299999999999996E-3</v>
      </c>
      <c r="N24" s="90"/>
      <c r="O24" s="24">
        <v>0.90336000000000005</v>
      </c>
      <c r="P24" s="25">
        <v>0.83509</v>
      </c>
      <c r="Q24" s="25">
        <v>0.93515000000000004</v>
      </c>
      <c r="R24" s="24">
        <v>3.4799999999999998E-2</v>
      </c>
      <c r="S24" s="25">
        <v>2.3199999999999998E-2</v>
      </c>
      <c r="T24" s="25">
        <v>1.5100000000000001E-2</v>
      </c>
      <c r="U24" s="24">
        <v>4.5280000000000001E-2</v>
      </c>
      <c r="V24" s="25">
        <v>0.13188</v>
      </c>
      <c r="W24" s="25">
        <v>3.526E-2</v>
      </c>
      <c r="X24" s="24">
        <v>3.9300000000000003E-3</v>
      </c>
      <c r="Y24" s="25">
        <v>4.0299999999999997E-3</v>
      </c>
      <c r="Z24" s="27">
        <v>3.2799999999999999E-3</v>
      </c>
      <c r="AA24" s="28"/>
    </row>
    <row r="25" spans="1:27" s="21" customFormat="1" ht="12.75" customHeight="1" x14ac:dyDescent="0.2">
      <c r="A25" s="89" t="s">
        <v>24</v>
      </c>
      <c r="B25" s="16">
        <v>2289</v>
      </c>
      <c r="C25" s="16">
        <v>210800</v>
      </c>
      <c r="D25" s="18">
        <v>28748</v>
      </c>
      <c r="E25" s="16">
        <v>36</v>
      </c>
      <c r="F25" s="16">
        <v>2356</v>
      </c>
      <c r="G25" s="18">
        <v>373</v>
      </c>
      <c r="H25" s="16">
        <v>13</v>
      </c>
      <c r="I25" s="16">
        <v>848</v>
      </c>
      <c r="J25" s="18">
        <v>155</v>
      </c>
      <c r="K25" s="16">
        <v>0</v>
      </c>
      <c r="L25" s="16">
        <v>0</v>
      </c>
      <c r="M25" s="18">
        <v>0</v>
      </c>
      <c r="N25" s="90" t="s">
        <v>24</v>
      </c>
      <c r="O25" s="16">
        <v>2009</v>
      </c>
      <c r="P25" s="16">
        <v>183460</v>
      </c>
      <c r="Q25" s="18">
        <v>26355</v>
      </c>
      <c r="R25" s="16">
        <v>158</v>
      </c>
      <c r="S25" s="16">
        <v>9623</v>
      </c>
      <c r="T25" s="18">
        <v>1143</v>
      </c>
      <c r="U25" s="16">
        <v>73</v>
      </c>
      <c r="V25" s="16">
        <v>14513</v>
      </c>
      <c r="W25" s="18">
        <v>722</v>
      </c>
      <c r="X25" s="16">
        <v>0</v>
      </c>
      <c r="Y25" s="16">
        <v>0</v>
      </c>
      <c r="Z25" s="19">
        <v>0</v>
      </c>
      <c r="AA25" s="20"/>
    </row>
    <row r="26" spans="1:27" s="29" customFormat="1" ht="12.75" customHeight="1" x14ac:dyDescent="0.2">
      <c r="A26" s="89"/>
      <c r="B26" s="22">
        <v>1</v>
      </c>
      <c r="C26" s="23">
        <v>1</v>
      </c>
      <c r="D26" s="23">
        <v>1</v>
      </c>
      <c r="E26" s="24">
        <v>1.5730000000000001E-2</v>
      </c>
      <c r="F26" s="25">
        <v>1.1180000000000001E-2</v>
      </c>
      <c r="G26" s="25">
        <v>1.2970000000000001E-2</v>
      </c>
      <c r="H26" s="24">
        <v>5.6800000000000002E-3</v>
      </c>
      <c r="I26" s="25">
        <v>4.0200000000000001E-3</v>
      </c>
      <c r="J26" s="25">
        <v>5.3899999999999998E-3</v>
      </c>
      <c r="K26" s="24" t="s">
        <v>19</v>
      </c>
      <c r="L26" s="25" t="s">
        <v>19</v>
      </c>
      <c r="M26" s="26" t="s">
        <v>19</v>
      </c>
      <c r="N26" s="90"/>
      <c r="O26" s="24">
        <v>0.87768000000000002</v>
      </c>
      <c r="P26" s="25">
        <v>0.87029999999999996</v>
      </c>
      <c r="Q26" s="25">
        <v>0.91676000000000002</v>
      </c>
      <c r="R26" s="24">
        <v>6.9029999999999994E-2</v>
      </c>
      <c r="S26" s="25">
        <v>4.5650000000000003E-2</v>
      </c>
      <c r="T26" s="25">
        <v>3.9759999999999997E-2</v>
      </c>
      <c r="U26" s="24">
        <v>3.1890000000000002E-2</v>
      </c>
      <c r="V26" s="25">
        <v>6.8849999999999995E-2</v>
      </c>
      <c r="W26" s="25">
        <v>2.511E-2</v>
      </c>
      <c r="X26" s="24" t="s">
        <v>19</v>
      </c>
      <c r="Y26" s="25" t="s">
        <v>19</v>
      </c>
      <c r="Z26" s="27" t="s">
        <v>19</v>
      </c>
      <c r="AA26" s="28"/>
    </row>
    <row r="27" spans="1:27" s="21" customFormat="1" ht="12.75" customHeight="1" x14ac:dyDescent="0.2">
      <c r="A27" s="89" t="s">
        <v>25</v>
      </c>
      <c r="B27" s="16">
        <v>344</v>
      </c>
      <c r="C27" s="16">
        <v>32022</v>
      </c>
      <c r="D27" s="18">
        <v>4486</v>
      </c>
      <c r="E27" s="16">
        <v>5</v>
      </c>
      <c r="F27" s="16">
        <v>148</v>
      </c>
      <c r="G27" s="18">
        <v>55</v>
      </c>
      <c r="H27" s="16">
        <v>0</v>
      </c>
      <c r="I27" s="16">
        <v>0</v>
      </c>
      <c r="J27" s="18">
        <v>0</v>
      </c>
      <c r="K27" s="16">
        <v>0</v>
      </c>
      <c r="L27" s="16">
        <v>0</v>
      </c>
      <c r="M27" s="18">
        <v>0</v>
      </c>
      <c r="N27" s="90" t="s">
        <v>25</v>
      </c>
      <c r="O27" s="16">
        <v>281</v>
      </c>
      <c r="P27" s="16">
        <v>29712</v>
      </c>
      <c r="Q27" s="18">
        <v>3886</v>
      </c>
      <c r="R27" s="16">
        <v>1</v>
      </c>
      <c r="S27" s="16">
        <v>17</v>
      </c>
      <c r="T27" s="18">
        <v>15</v>
      </c>
      <c r="U27" s="16">
        <v>52</v>
      </c>
      <c r="V27" s="16">
        <v>2062</v>
      </c>
      <c r="W27" s="18">
        <v>475</v>
      </c>
      <c r="X27" s="16">
        <v>5</v>
      </c>
      <c r="Y27" s="16">
        <v>83</v>
      </c>
      <c r="Z27" s="19">
        <v>55</v>
      </c>
      <c r="AA27" s="20"/>
    </row>
    <row r="28" spans="1:27" s="29" customFormat="1" ht="12.75" customHeight="1" x14ac:dyDescent="0.2">
      <c r="A28" s="89"/>
      <c r="B28" s="22">
        <v>1</v>
      </c>
      <c r="C28" s="23">
        <v>1</v>
      </c>
      <c r="D28" s="23">
        <v>1</v>
      </c>
      <c r="E28" s="24">
        <v>1.453E-2</v>
      </c>
      <c r="F28" s="25">
        <v>4.62E-3</v>
      </c>
      <c r="G28" s="25">
        <v>1.226E-2</v>
      </c>
      <c r="H28" s="24" t="s">
        <v>19</v>
      </c>
      <c r="I28" s="25" t="s">
        <v>19</v>
      </c>
      <c r="J28" s="25" t="s">
        <v>19</v>
      </c>
      <c r="K28" s="24" t="s">
        <v>19</v>
      </c>
      <c r="L28" s="25" t="s">
        <v>19</v>
      </c>
      <c r="M28" s="26" t="s">
        <v>19</v>
      </c>
      <c r="N28" s="90"/>
      <c r="O28" s="24">
        <v>0.81686000000000003</v>
      </c>
      <c r="P28" s="25">
        <v>0.92786000000000002</v>
      </c>
      <c r="Q28" s="25">
        <v>0.86624999999999996</v>
      </c>
      <c r="R28" s="24">
        <v>2.9099999999999998E-3</v>
      </c>
      <c r="S28" s="25">
        <v>5.2999999999999998E-4</v>
      </c>
      <c r="T28" s="25">
        <v>3.3400000000000001E-3</v>
      </c>
      <c r="U28" s="24">
        <v>0.15115999999999999</v>
      </c>
      <c r="V28" s="25">
        <v>6.4390000000000003E-2</v>
      </c>
      <c r="W28" s="25">
        <v>0.10588</v>
      </c>
      <c r="X28" s="24">
        <v>1.453E-2</v>
      </c>
      <c r="Y28" s="25">
        <v>2.5899999999999999E-3</v>
      </c>
      <c r="Z28" s="27">
        <v>1.226E-2</v>
      </c>
      <c r="AA28" s="28"/>
    </row>
    <row r="29" spans="1:27" s="21" customFormat="1" ht="12.75" customHeight="1" x14ac:dyDescent="0.2">
      <c r="A29" s="89" t="s">
        <v>29</v>
      </c>
      <c r="B29" s="16">
        <v>1279</v>
      </c>
      <c r="C29" s="16">
        <v>93548</v>
      </c>
      <c r="D29" s="18">
        <v>14544</v>
      </c>
      <c r="E29" s="16">
        <v>1</v>
      </c>
      <c r="F29" s="16">
        <v>18</v>
      </c>
      <c r="G29" s="18">
        <v>13</v>
      </c>
      <c r="H29" s="16">
        <v>0</v>
      </c>
      <c r="I29" s="16">
        <v>0</v>
      </c>
      <c r="J29" s="18">
        <v>0</v>
      </c>
      <c r="K29" s="16">
        <v>2</v>
      </c>
      <c r="L29" s="16">
        <v>15</v>
      </c>
      <c r="M29" s="18">
        <v>22</v>
      </c>
      <c r="N29" s="90" t="s">
        <v>29</v>
      </c>
      <c r="O29" s="16">
        <v>1215</v>
      </c>
      <c r="P29" s="16">
        <v>90180</v>
      </c>
      <c r="Q29" s="18">
        <v>14262</v>
      </c>
      <c r="R29" s="16">
        <v>46</v>
      </c>
      <c r="S29" s="16">
        <v>3003</v>
      </c>
      <c r="T29" s="18">
        <v>181</v>
      </c>
      <c r="U29" s="16">
        <v>0</v>
      </c>
      <c r="V29" s="16">
        <v>0</v>
      </c>
      <c r="W29" s="18">
        <v>0</v>
      </c>
      <c r="X29" s="16">
        <v>15</v>
      </c>
      <c r="Y29" s="16">
        <v>332</v>
      </c>
      <c r="Z29" s="19">
        <v>66</v>
      </c>
      <c r="AA29" s="20"/>
    </row>
    <row r="30" spans="1:27" s="29" customFormat="1" ht="12.75" customHeight="1" x14ac:dyDescent="0.2">
      <c r="A30" s="89"/>
      <c r="B30" s="22">
        <v>1</v>
      </c>
      <c r="C30" s="23">
        <v>1</v>
      </c>
      <c r="D30" s="23">
        <v>1</v>
      </c>
      <c r="E30" s="24">
        <v>7.7999999999999999E-4</v>
      </c>
      <c r="F30" s="25">
        <v>1.9000000000000001E-4</v>
      </c>
      <c r="G30" s="25">
        <v>8.8999999999999995E-4</v>
      </c>
      <c r="H30" s="24" t="s">
        <v>19</v>
      </c>
      <c r="I30" s="25" t="s">
        <v>19</v>
      </c>
      <c r="J30" s="25" t="s">
        <v>19</v>
      </c>
      <c r="K30" s="24">
        <v>1.56E-3</v>
      </c>
      <c r="L30" s="25">
        <v>1.6000000000000001E-4</v>
      </c>
      <c r="M30" s="26">
        <v>1.5100000000000001E-3</v>
      </c>
      <c r="N30" s="90"/>
      <c r="O30" s="24">
        <v>0.94996000000000003</v>
      </c>
      <c r="P30" s="25">
        <v>0.96399999999999997</v>
      </c>
      <c r="Q30" s="25">
        <v>0.98060999999999998</v>
      </c>
      <c r="R30" s="24">
        <v>3.5970000000000002E-2</v>
      </c>
      <c r="S30" s="25">
        <v>3.2099999999999997E-2</v>
      </c>
      <c r="T30" s="25">
        <v>1.244E-2</v>
      </c>
      <c r="U30" s="24" t="s">
        <v>19</v>
      </c>
      <c r="V30" s="25" t="s">
        <v>19</v>
      </c>
      <c r="W30" s="25" t="s">
        <v>19</v>
      </c>
      <c r="X30" s="24">
        <v>1.1730000000000001E-2</v>
      </c>
      <c r="Y30" s="25">
        <v>3.5500000000000002E-3</v>
      </c>
      <c r="Z30" s="27">
        <v>4.5399999999999998E-3</v>
      </c>
      <c r="AA30" s="28"/>
    </row>
    <row r="31" spans="1:27" s="21" customFormat="1" ht="12.75" customHeight="1" x14ac:dyDescent="0.2">
      <c r="A31" s="89" t="s">
        <v>30</v>
      </c>
      <c r="B31" s="16">
        <v>519</v>
      </c>
      <c r="C31" s="16">
        <v>44954</v>
      </c>
      <c r="D31" s="18">
        <v>6493</v>
      </c>
      <c r="E31" s="16">
        <v>17</v>
      </c>
      <c r="F31" s="16">
        <v>530</v>
      </c>
      <c r="G31" s="18">
        <v>235</v>
      </c>
      <c r="H31" s="16">
        <v>0</v>
      </c>
      <c r="I31" s="16">
        <v>0</v>
      </c>
      <c r="J31" s="18">
        <v>0</v>
      </c>
      <c r="K31" s="16">
        <v>0</v>
      </c>
      <c r="L31" s="16">
        <v>0</v>
      </c>
      <c r="M31" s="18">
        <v>0</v>
      </c>
      <c r="N31" s="90" t="s">
        <v>30</v>
      </c>
      <c r="O31" s="16">
        <v>453</v>
      </c>
      <c r="P31" s="16">
        <v>40655</v>
      </c>
      <c r="Q31" s="18">
        <v>6098</v>
      </c>
      <c r="R31" s="16">
        <v>41</v>
      </c>
      <c r="S31" s="16">
        <v>1874</v>
      </c>
      <c r="T31" s="18">
        <v>108</v>
      </c>
      <c r="U31" s="16">
        <v>8</v>
      </c>
      <c r="V31" s="16">
        <v>1895</v>
      </c>
      <c r="W31" s="18">
        <v>52</v>
      </c>
      <c r="X31" s="16">
        <v>0</v>
      </c>
      <c r="Y31" s="16">
        <v>0</v>
      </c>
      <c r="Z31" s="19">
        <v>0</v>
      </c>
      <c r="AA31" s="20"/>
    </row>
    <row r="32" spans="1:27" s="29" customFormat="1" ht="12.75" customHeight="1" x14ac:dyDescent="0.2">
      <c r="A32" s="89"/>
      <c r="B32" s="22">
        <v>1</v>
      </c>
      <c r="C32" s="23">
        <v>1</v>
      </c>
      <c r="D32" s="23">
        <v>1</v>
      </c>
      <c r="E32" s="24">
        <v>3.2759999999999997E-2</v>
      </c>
      <c r="F32" s="25">
        <v>1.179E-2</v>
      </c>
      <c r="G32" s="25">
        <v>3.619E-2</v>
      </c>
      <c r="H32" s="24" t="s">
        <v>19</v>
      </c>
      <c r="I32" s="25" t="s">
        <v>19</v>
      </c>
      <c r="J32" s="25" t="s">
        <v>19</v>
      </c>
      <c r="K32" s="24" t="s">
        <v>19</v>
      </c>
      <c r="L32" s="25" t="s">
        <v>19</v>
      </c>
      <c r="M32" s="26" t="s">
        <v>19</v>
      </c>
      <c r="N32" s="90"/>
      <c r="O32" s="24">
        <v>0.87282999999999999</v>
      </c>
      <c r="P32" s="25">
        <v>0.90437000000000001</v>
      </c>
      <c r="Q32" s="25">
        <v>0.93916999999999995</v>
      </c>
      <c r="R32" s="24">
        <v>7.9000000000000001E-2</v>
      </c>
      <c r="S32" s="25">
        <v>4.1689999999999998E-2</v>
      </c>
      <c r="T32" s="25">
        <v>1.6629999999999999E-2</v>
      </c>
      <c r="U32" s="24">
        <v>1.541E-2</v>
      </c>
      <c r="V32" s="25">
        <v>4.215E-2</v>
      </c>
      <c r="W32" s="25">
        <v>8.0099999999999998E-3</v>
      </c>
      <c r="X32" s="24" t="s">
        <v>19</v>
      </c>
      <c r="Y32" s="25" t="s">
        <v>19</v>
      </c>
      <c r="Z32" s="27" t="s">
        <v>19</v>
      </c>
      <c r="AA32" s="28"/>
    </row>
    <row r="33" spans="1:27" s="21" customFormat="1" ht="12.75" customHeight="1" x14ac:dyDescent="0.2">
      <c r="A33" s="89" t="s">
        <v>31</v>
      </c>
      <c r="B33" s="16">
        <v>1607</v>
      </c>
      <c r="C33" s="16">
        <v>184402</v>
      </c>
      <c r="D33" s="18">
        <v>22406</v>
      </c>
      <c r="E33" s="16">
        <v>14</v>
      </c>
      <c r="F33" s="16">
        <v>828</v>
      </c>
      <c r="G33" s="18">
        <v>137</v>
      </c>
      <c r="H33" s="16">
        <v>1</v>
      </c>
      <c r="I33" s="16">
        <v>40</v>
      </c>
      <c r="J33" s="18">
        <v>10</v>
      </c>
      <c r="K33" s="16">
        <v>17</v>
      </c>
      <c r="L33" s="16">
        <v>163</v>
      </c>
      <c r="M33" s="18">
        <v>149</v>
      </c>
      <c r="N33" s="90" t="s">
        <v>31</v>
      </c>
      <c r="O33" s="16">
        <v>1419</v>
      </c>
      <c r="P33" s="16">
        <v>162677</v>
      </c>
      <c r="Q33" s="18">
        <v>20458</v>
      </c>
      <c r="R33" s="16">
        <v>120</v>
      </c>
      <c r="S33" s="16">
        <v>6938</v>
      </c>
      <c r="T33" s="18">
        <v>1196</v>
      </c>
      <c r="U33" s="16">
        <v>32</v>
      </c>
      <c r="V33" s="16">
        <v>12556</v>
      </c>
      <c r="W33" s="18">
        <v>391</v>
      </c>
      <c r="X33" s="16">
        <v>4</v>
      </c>
      <c r="Y33" s="16">
        <v>1200</v>
      </c>
      <c r="Z33" s="19">
        <v>65</v>
      </c>
      <c r="AA33" s="20"/>
    </row>
    <row r="34" spans="1:27" s="29" customFormat="1" ht="12.75" customHeight="1" x14ac:dyDescent="0.2">
      <c r="A34" s="89"/>
      <c r="B34" s="22">
        <v>1</v>
      </c>
      <c r="C34" s="23">
        <v>1</v>
      </c>
      <c r="D34" s="23">
        <v>1</v>
      </c>
      <c r="E34" s="24">
        <v>8.7100000000000007E-3</v>
      </c>
      <c r="F34" s="25">
        <v>4.4900000000000001E-3</v>
      </c>
      <c r="G34" s="25">
        <v>6.11E-3</v>
      </c>
      <c r="H34" s="24">
        <v>6.2E-4</v>
      </c>
      <c r="I34" s="25">
        <v>2.2000000000000001E-4</v>
      </c>
      <c r="J34" s="25">
        <v>4.4999999999999999E-4</v>
      </c>
      <c r="K34" s="24">
        <v>1.0580000000000001E-2</v>
      </c>
      <c r="L34" s="25">
        <v>8.8000000000000003E-4</v>
      </c>
      <c r="M34" s="26">
        <v>6.6499999999999997E-3</v>
      </c>
      <c r="N34" s="90"/>
      <c r="O34" s="24">
        <v>0.88300999999999996</v>
      </c>
      <c r="P34" s="25">
        <v>0.88219000000000003</v>
      </c>
      <c r="Q34" s="25">
        <v>0.91305999999999998</v>
      </c>
      <c r="R34" s="24">
        <v>7.467E-2</v>
      </c>
      <c r="S34" s="25">
        <v>3.7620000000000001E-2</v>
      </c>
      <c r="T34" s="25">
        <v>5.3379999999999997E-2</v>
      </c>
      <c r="U34" s="24">
        <v>1.9910000000000001E-2</v>
      </c>
      <c r="V34" s="25">
        <v>6.8089999999999998E-2</v>
      </c>
      <c r="W34" s="25">
        <v>1.745E-2</v>
      </c>
      <c r="X34" s="24">
        <v>2.49E-3</v>
      </c>
      <c r="Y34" s="25">
        <v>6.5100000000000002E-3</v>
      </c>
      <c r="Z34" s="27">
        <v>2.8999999999999998E-3</v>
      </c>
      <c r="AA34" s="28"/>
    </row>
    <row r="35" spans="1:27" s="21" customFormat="1" ht="12.75" customHeight="1" x14ac:dyDescent="0.2">
      <c r="A35" s="80" t="s">
        <v>32</v>
      </c>
      <c r="B35" s="16">
        <v>836</v>
      </c>
      <c r="C35" s="16">
        <v>90321</v>
      </c>
      <c r="D35" s="18">
        <v>10280</v>
      </c>
      <c r="E35" s="16">
        <v>7</v>
      </c>
      <c r="F35" s="16">
        <v>174</v>
      </c>
      <c r="G35" s="18">
        <v>122</v>
      </c>
      <c r="H35" s="16">
        <v>0</v>
      </c>
      <c r="I35" s="16">
        <v>0</v>
      </c>
      <c r="J35" s="18">
        <v>0</v>
      </c>
      <c r="K35" s="16">
        <v>0</v>
      </c>
      <c r="L35" s="16">
        <v>0</v>
      </c>
      <c r="M35" s="18">
        <v>0</v>
      </c>
      <c r="N35" s="82" t="s">
        <v>32</v>
      </c>
      <c r="O35" s="16">
        <v>767</v>
      </c>
      <c r="P35" s="16">
        <v>74645</v>
      </c>
      <c r="Q35" s="18">
        <v>9707</v>
      </c>
      <c r="R35" s="16">
        <v>27</v>
      </c>
      <c r="S35" s="16">
        <v>1381</v>
      </c>
      <c r="T35" s="18">
        <v>78</v>
      </c>
      <c r="U35" s="16">
        <v>29</v>
      </c>
      <c r="V35" s="16">
        <v>12061</v>
      </c>
      <c r="W35" s="18">
        <v>301</v>
      </c>
      <c r="X35" s="16">
        <v>6</v>
      </c>
      <c r="Y35" s="16">
        <v>2060</v>
      </c>
      <c r="Z35" s="19">
        <v>72</v>
      </c>
      <c r="AA35" s="20"/>
    </row>
    <row r="36" spans="1:27" s="29" customFormat="1" ht="12.75" customHeight="1" x14ac:dyDescent="0.2">
      <c r="A36" s="81"/>
      <c r="B36" s="36">
        <v>1</v>
      </c>
      <c r="C36" s="36">
        <v>1</v>
      </c>
      <c r="D36" s="36">
        <v>1</v>
      </c>
      <c r="E36" s="37">
        <v>8.3700000000000007E-3</v>
      </c>
      <c r="F36" s="38">
        <v>1.9300000000000001E-3</v>
      </c>
      <c r="G36" s="38">
        <v>1.187E-2</v>
      </c>
      <c r="H36" s="37" t="s">
        <v>19</v>
      </c>
      <c r="I36" s="38" t="s">
        <v>19</v>
      </c>
      <c r="J36" s="38" t="s">
        <v>19</v>
      </c>
      <c r="K36" s="37" t="s">
        <v>19</v>
      </c>
      <c r="L36" s="38" t="s">
        <v>19</v>
      </c>
      <c r="M36" s="39" t="s">
        <v>19</v>
      </c>
      <c r="N36" s="83"/>
      <c r="O36" s="38">
        <v>0.91746000000000005</v>
      </c>
      <c r="P36" s="38">
        <v>0.82643999999999995</v>
      </c>
      <c r="Q36" s="38">
        <v>0.94425999999999999</v>
      </c>
      <c r="R36" s="37">
        <v>3.2300000000000002E-2</v>
      </c>
      <c r="S36" s="38">
        <v>1.529E-2</v>
      </c>
      <c r="T36" s="38">
        <v>7.5900000000000004E-3</v>
      </c>
      <c r="U36" s="37">
        <v>3.4689999999999999E-2</v>
      </c>
      <c r="V36" s="38">
        <v>0.13353000000000001</v>
      </c>
      <c r="W36" s="38">
        <v>2.928E-2</v>
      </c>
      <c r="X36" s="37">
        <v>7.1799999999999998E-3</v>
      </c>
      <c r="Y36" s="38">
        <v>2.281E-2</v>
      </c>
      <c r="Z36" s="42">
        <v>7.0000000000000001E-3</v>
      </c>
      <c r="AA36" s="28"/>
    </row>
    <row r="37" spans="1:27" s="30" customFormat="1" ht="12.75" customHeight="1" x14ac:dyDescent="0.2">
      <c r="A37" s="84" t="s">
        <v>33</v>
      </c>
      <c r="B37" s="43">
        <v>67033</v>
      </c>
      <c r="C37" s="43">
        <v>4886370</v>
      </c>
      <c r="D37" s="44">
        <v>733094</v>
      </c>
      <c r="E37" s="43">
        <v>655</v>
      </c>
      <c r="F37" s="43">
        <v>26689</v>
      </c>
      <c r="G37" s="44">
        <v>6702</v>
      </c>
      <c r="H37" s="43">
        <v>151</v>
      </c>
      <c r="I37" s="43">
        <v>4688</v>
      </c>
      <c r="J37" s="44">
        <v>1178</v>
      </c>
      <c r="K37" s="43">
        <v>194</v>
      </c>
      <c r="L37" s="43">
        <v>5732</v>
      </c>
      <c r="M37" s="44">
        <v>1882</v>
      </c>
      <c r="N37" s="120" t="s">
        <v>33</v>
      </c>
      <c r="O37" s="43">
        <v>61420</v>
      </c>
      <c r="P37" s="43">
        <v>4236650</v>
      </c>
      <c r="Q37" s="44">
        <v>689020</v>
      </c>
      <c r="R37" s="43">
        <v>2450</v>
      </c>
      <c r="S37" s="43">
        <v>157296</v>
      </c>
      <c r="T37" s="44">
        <v>14702</v>
      </c>
      <c r="U37" s="43">
        <v>1857</v>
      </c>
      <c r="V37" s="43">
        <v>408538</v>
      </c>
      <c r="W37" s="44">
        <v>16182</v>
      </c>
      <c r="X37" s="43">
        <v>306</v>
      </c>
      <c r="Y37" s="43">
        <v>46777</v>
      </c>
      <c r="Z37" s="48">
        <v>3428</v>
      </c>
      <c r="AA37" s="49"/>
    </row>
    <row r="38" spans="1:27" s="57" customFormat="1" ht="12.75" customHeight="1" thickBot="1" x14ac:dyDescent="0.25">
      <c r="A38" s="85"/>
      <c r="B38" s="50">
        <v>1</v>
      </c>
      <c r="C38" s="51">
        <v>1</v>
      </c>
      <c r="D38" s="51">
        <v>1</v>
      </c>
      <c r="E38" s="52">
        <v>9.7699999999999992E-3</v>
      </c>
      <c r="F38" s="53">
        <v>5.4599999999999996E-3</v>
      </c>
      <c r="G38" s="53">
        <v>9.1400000000000006E-3</v>
      </c>
      <c r="H38" s="52">
        <v>2.2499999999999998E-3</v>
      </c>
      <c r="I38" s="53">
        <v>9.6000000000000002E-4</v>
      </c>
      <c r="J38" s="53">
        <v>1.6100000000000001E-3</v>
      </c>
      <c r="K38" s="52">
        <v>2.8900000000000002E-3</v>
      </c>
      <c r="L38" s="53">
        <v>1.17E-3</v>
      </c>
      <c r="M38" s="54">
        <v>2.5699999999999998E-3</v>
      </c>
      <c r="N38" s="87"/>
      <c r="O38" s="52">
        <v>0.91627000000000003</v>
      </c>
      <c r="P38" s="53">
        <v>0.86702999999999997</v>
      </c>
      <c r="Q38" s="53">
        <v>0.93988000000000005</v>
      </c>
      <c r="R38" s="52">
        <v>3.6549999999999999E-2</v>
      </c>
      <c r="S38" s="53">
        <v>3.2190000000000003E-2</v>
      </c>
      <c r="T38" s="53">
        <v>2.0049999999999998E-2</v>
      </c>
      <c r="U38" s="52">
        <v>2.7699999999999999E-2</v>
      </c>
      <c r="V38" s="53">
        <v>8.3610000000000004E-2</v>
      </c>
      <c r="W38" s="53">
        <v>2.2069999999999999E-2</v>
      </c>
      <c r="X38" s="52">
        <v>4.5599999999999998E-3</v>
      </c>
      <c r="Y38" s="53">
        <v>9.5700000000000004E-3</v>
      </c>
      <c r="Z38" s="55">
        <v>4.6800000000000001E-3</v>
      </c>
      <c r="AA38" s="56"/>
    </row>
    <row r="39" spans="1:27" s="14" customFormat="1" x14ac:dyDescent="0.2">
      <c r="A39" s="58"/>
      <c r="E39" s="58"/>
      <c r="F39" s="58"/>
      <c r="G39" s="58"/>
      <c r="H39" s="58"/>
      <c r="I39" s="58"/>
      <c r="J39" s="58"/>
      <c r="K39" s="58"/>
      <c r="L39" s="58"/>
      <c r="M39" s="58"/>
      <c r="N39" s="59"/>
    </row>
    <row r="40" spans="1:27" s="60" customFormat="1" ht="11.25" x14ac:dyDescent="0.2">
      <c r="A40" s="60" t="str">
        <f>"Anmerkungen. Datengrundlage: Volkshochschul-Statistik "&amp;[1]Hilfswerte!B1&amp;"; Basis: "&amp;[1]Tabelle1!$C$36&amp;" vhs."</f>
        <v>Anmerkungen. Datengrundlage: Volkshochschul-Statistik 2022; Basis: 826 vhs.</v>
      </c>
      <c r="N40" s="60" t="str">
        <f>"Anmerkungen. Datengrundlage: Volkshochschul-Statistik "&amp;[1]Hilfswerte!B1&amp;"; Basis: "&amp;[1]Tabelle1!$C$36&amp;" vhs."</f>
        <v>Anmerkungen. Datengrundlage: Volkshochschul-Statistik 2022; Basis: 826 vhs.</v>
      </c>
    </row>
    <row r="41" spans="1:27" s="60" customFormat="1" ht="11.25" x14ac:dyDescent="0.2"/>
    <row r="42" spans="1:27" s="14" customFormat="1" x14ac:dyDescent="0.2">
      <c r="A42" s="60" t="str">
        <f>[1]Tabelle1!$A$41</f>
        <v>Siehe Bericht: Ortmanns, V., Huntemann, H., Lux, T. &amp; Bachem, A. (2024): Volkshochschul-Statistik – 61. Folge, Berichtsjahr 2022 (Version 1.1.0).</v>
      </c>
      <c r="N42" s="60" t="str">
        <f>[1]Tabelle1!$A$41</f>
        <v>Siehe Bericht: Ortmanns, V., Huntemann, H., Lux, T. &amp; Bachem, A. (2024): Volkshochschul-Statistik – 61. Folge, Berichtsjahr 2022 (Version 1.1.0).</v>
      </c>
    </row>
    <row r="43" spans="1:27" s="14" customFormat="1" x14ac:dyDescent="0.2">
      <c r="A43" s="76" t="s">
        <v>47</v>
      </c>
      <c r="N43" s="76" t="s">
        <v>47</v>
      </c>
    </row>
    <row r="44" spans="1:27" s="14" customFormat="1" x14ac:dyDescent="0.2"/>
    <row r="45" spans="1:27" s="14" customFormat="1" x14ac:dyDescent="0.2">
      <c r="A45" s="63" t="s">
        <v>37</v>
      </c>
      <c r="N45" s="63" t="s">
        <v>37</v>
      </c>
    </row>
    <row r="46" spans="1:27" s="77" customFormat="1" ht="44.25" x14ac:dyDescent="0.55000000000000004">
      <c r="A46" s="64"/>
      <c r="AA46" s="78"/>
    </row>
    <row r="49" ht="26.25" customHeight="1" x14ac:dyDescent="0.2"/>
  </sheetData>
  <mergeCells count="48"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O3:Q3"/>
    <mergeCell ref="R3:T3"/>
    <mergeCell ref="U3:W3"/>
    <mergeCell ref="X3:Z3"/>
    <mergeCell ref="A5:A6"/>
    <mergeCell ref="N5:N6"/>
    <mergeCell ref="A7:A8"/>
    <mergeCell ref="N7:N8"/>
    <mergeCell ref="A9:A10"/>
    <mergeCell ref="N9:N10"/>
    <mergeCell ref="A11:A12"/>
    <mergeCell ref="N11:N12"/>
    <mergeCell ref="A13:A14"/>
    <mergeCell ref="N13:N14"/>
    <mergeCell ref="A15:A16"/>
    <mergeCell ref="N15:N16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29:A30"/>
    <mergeCell ref="N29:N30"/>
    <mergeCell ref="A37:A38"/>
    <mergeCell ref="N37:N38"/>
    <mergeCell ref="A31:A32"/>
    <mergeCell ref="N31:N32"/>
    <mergeCell ref="A33:A34"/>
    <mergeCell ref="N33:N34"/>
    <mergeCell ref="A35:A36"/>
    <mergeCell ref="N35:N36"/>
  </mergeCells>
  <conditionalFormatting sqref="A6 A8 A10 A12 A14 A16 A18 A20 A22 A24 A26 A28 A30 A32 A34 A36">
    <cfRule type="cellIs" dxfId="22" priority="22" stopIfTrue="1" operator="equal">
      <formula>1</formula>
    </cfRule>
    <cfRule type="cellIs" dxfId="21" priority="23" stopIfTrue="1" operator="lessThan">
      <formula>0.0005</formula>
    </cfRule>
  </conditionalFormatting>
  <conditionalFormatting sqref="A5:Z5">
    <cfRule type="cellIs" dxfId="20" priority="17" stopIfTrue="1" operator="equal">
      <formula>0</formula>
    </cfRule>
  </conditionalFormatting>
  <conditionalFormatting sqref="A9:Z9">
    <cfRule type="cellIs" dxfId="19" priority="15" stopIfTrue="1" operator="equal">
      <formula>0</formula>
    </cfRule>
  </conditionalFormatting>
  <conditionalFormatting sqref="A11:Z11">
    <cfRule type="cellIs" dxfId="18" priority="14" stopIfTrue="1" operator="equal">
      <formula>0</formula>
    </cfRule>
  </conditionalFormatting>
  <conditionalFormatting sqref="A13:Z13">
    <cfRule type="cellIs" dxfId="17" priority="13" stopIfTrue="1" operator="equal">
      <formula>0</formula>
    </cfRule>
  </conditionalFormatting>
  <conditionalFormatting sqref="A15:Z15">
    <cfRule type="cellIs" dxfId="16" priority="12" stopIfTrue="1" operator="equal">
      <formula>0</formula>
    </cfRule>
  </conditionalFormatting>
  <conditionalFormatting sqref="A17:Z17">
    <cfRule type="cellIs" dxfId="15" priority="11" stopIfTrue="1" operator="equal">
      <formula>0</formula>
    </cfRule>
  </conditionalFormatting>
  <conditionalFormatting sqref="A19:Z19">
    <cfRule type="cellIs" dxfId="14" priority="10" stopIfTrue="1" operator="equal">
      <formula>0</formula>
    </cfRule>
  </conditionalFormatting>
  <conditionalFormatting sqref="A21:Z21">
    <cfRule type="cellIs" dxfId="13" priority="9" stopIfTrue="1" operator="equal">
      <formula>0</formula>
    </cfRule>
  </conditionalFormatting>
  <conditionalFormatting sqref="A23:Z23">
    <cfRule type="cellIs" dxfId="12" priority="8" stopIfTrue="1" operator="equal">
      <formula>0</formula>
    </cfRule>
  </conditionalFormatting>
  <conditionalFormatting sqref="A25:Z25">
    <cfRule type="cellIs" dxfId="11" priority="7" stopIfTrue="1" operator="equal">
      <formula>0</formula>
    </cfRule>
  </conditionalFormatting>
  <conditionalFormatting sqref="A27:Z27">
    <cfRule type="cellIs" dxfId="10" priority="6" stopIfTrue="1" operator="equal">
      <formula>0</formula>
    </cfRule>
  </conditionalFormatting>
  <conditionalFormatting sqref="A29:Z29">
    <cfRule type="cellIs" dxfId="9" priority="5" stopIfTrue="1" operator="equal">
      <formula>0</formula>
    </cfRule>
  </conditionalFormatting>
  <conditionalFormatting sqref="A31:Z31">
    <cfRule type="cellIs" dxfId="8" priority="4" stopIfTrue="1" operator="equal">
      <formula>0</formula>
    </cfRule>
  </conditionalFormatting>
  <conditionalFormatting sqref="A33:Z33">
    <cfRule type="cellIs" dxfId="7" priority="3" stopIfTrue="1" operator="equal">
      <formula>0</formula>
    </cfRule>
  </conditionalFormatting>
  <conditionalFormatting sqref="A35:Z35">
    <cfRule type="cellIs" dxfId="6" priority="2" stopIfTrue="1" operator="equal">
      <formula>0</formula>
    </cfRule>
  </conditionalFormatting>
  <conditionalFormatting sqref="B7:M7">
    <cfRule type="cellIs" dxfId="5" priority="19" stopIfTrue="1" operator="equal">
      <formula>0</formula>
    </cfRule>
  </conditionalFormatting>
  <conditionalFormatting sqref="B37:M37">
    <cfRule type="cellIs" dxfId="4" priority="18" stopIfTrue="1" operator="equal">
      <formula>0</formula>
    </cfRule>
  </conditionalFormatting>
  <conditionalFormatting sqref="N6 N8 N10 N12 N14 N16 N18 N20 N22 N24 N26 N28 N30 N32 N34 N36">
    <cfRule type="cellIs" dxfId="3" priority="20" stopIfTrue="1" operator="equal">
      <formula>1</formula>
    </cfRule>
    <cfRule type="cellIs" dxfId="2" priority="21" stopIfTrue="1" operator="lessThan">
      <formula>0.0005</formula>
    </cfRule>
  </conditionalFormatting>
  <conditionalFormatting sqref="O7:Z7">
    <cfRule type="cellIs" dxfId="1" priority="16" stopIfTrue="1" operator="equal">
      <formula>0</formula>
    </cfRule>
  </conditionalFormatting>
  <conditionalFormatting sqref="O37:Z37">
    <cfRule type="cellIs" dxfId="0" priority="1" stopIfTrue="1" operator="equal">
      <formula>0</formula>
    </cfRule>
  </conditionalFormatting>
  <hyperlinks>
    <hyperlink ref="A43" r:id="rId1" xr:uid="{89F25AC2-D751-4AB8-AB93-AEF655E517B0}"/>
    <hyperlink ref="N43" r:id="rId2" xr:uid="{3DF532FC-E967-48AD-8358-E891311633AE}"/>
    <hyperlink ref="A45" r:id="rId3" xr:uid="{1B505AFC-19E6-41CC-B6E1-FA27899D33D6}"/>
    <hyperlink ref="N45" r:id="rId4" xr:uid="{235DDA58-C97E-4246-9413-D0F7E6B4907C}"/>
  </hyperlinks>
  <pageMargins left="0.78740157480314965" right="0.78740157480314965" top="0.98425196850393704" bottom="0.98425196850393704" header="0.51181102362204722" footer="0.51181102362204722"/>
  <pageSetup paperSize="9" scale="76" orientation="portrait" r:id="rId5"/>
  <headerFooter scaleWithDoc="0" alignWithMargins="0"/>
  <colBreaks count="1" manualBreakCount="1">
    <brk id="13" max="44" man="1"/>
  </colBreaks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Tabelle 8</vt:lpstr>
      <vt:lpstr>Tabelle 8.1</vt:lpstr>
      <vt:lpstr>Tabelle 8.2</vt:lpstr>
      <vt:lpstr>Tabelle 8.3</vt:lpstr>
      <vt:lpstr>Tabelle 8.4</vt:lpstr>
      <vt:lpstr>Tabelle 8.5</vt:lpstr>
      <vt:lpstr>'Tabelle 8'!Druckbereich</vt:lpstr>
      <vt:lpstr>'Tabelle 8.1'!Druckbereich</vt:lpstr>
      <vt:lpstr>'Tabelle 8.2'!Druckbereich</vt:lpstr>
      <vt:lpstr>'Tabelle 8.3'!Druckbereich</vt:lpstr>
      <vt:lpstr>'Tabelle 8.4'!Druckbereich</vt:lpstr>
      <vt:lpstr>'Tabelle 8.5'!Druckbereich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2024-03-14T09:02:51Z</dcterms:created>
  <dcterms:modified xsi:type="dcterms:W3CDTF">2024-03-18T11:21:47Z</dcterms:modified>
</cp:coreProperties>
</file>